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greynold</author>
  </authors>
  <commentList>
    <comment ref="L19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Not for sale in Australia this is pre release price</t>
        </r>
      </text>
    </comment>
    <comment ref="L20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Not for sale in Australia</t>
        </r>
      </text>
    </comment>
    <comment ref="O21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is 103.00stg</t>
        </r>
      </text>
    </comment>
    <comment ref="O23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8:58</t>
        </r>
      </text>
    </comment>
    <comment ref="M23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14.57</t>
        </r>
      </text>
    </comment>
    <comment ref="O25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18.99</t>
        </r>
      </text>
    </comment>
    <comment ref="M26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6.38
</t>
        </r>
      </text>
    </comment>
    <comment ref="O26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4.11</t>
        </r>
      </text>
    </comment>
    <comment ref="O28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DLP 10.74
</t>
        </r>
      </text>
    </comment>
    <comment ref="O29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DRP 11.84
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greynold:
DRP 18.99
</t>
        </r>
      </text>
    </comment>
    <comment ref="M32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7.99</t>
        </r>
      </text>
    </comment>
    <comment ref="L32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Not for sale in Australia</t>
        </r>
      </text>
    </comment>
    <comment ref="M38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29.95</t>
        </r>
      </text>
    </comment>
    <comment ref="O38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20.59</t>
        </r>
      </text>
    </comment>
    <comment ref="M41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22.68</t>
        </r>
      </text>
    </comment>
    <comment ref="O41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6.26</t>
        </r>
      </text>
    </comment>
    <comment ref="L41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Random House ed not for Sale in Australai 10.60</t>
        </r>
      </text>
    </comment>
    <comment ref="M42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16.03</t>
        </r>
      </text>
    </comment>
    <comment ref="M43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24.95</t>
        </r>
      </text>
    </comment>
    <comment ref="O43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15.44</t>
        </r>
      </text>
    </comment>
    <comment ref="O44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115.00</t>
        </r>
      </text>
    </comment>
    <comment ref="M44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160.00</t>
        </r>
      </text>
    </comment>
    <comment ref="M45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36.44</t>
        </r>
      </text>
    </comment>
    <comment ref="O45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21.45</t>
        </r>
      </text>
    </comment>
    <comment ref="M46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16.03</t>
        </r>
      </text>
    </comment>
    <comment ref="M47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7.99</t>
        </r>
      </text>
    </comment>
    <comment ref="M48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Price List  14.99</t>
        </r>
      </text>
    </comment>
    <comment ref="O48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Price List 7.77</t>
        </r>
      </text>
    </comment>
    <comment ref="M49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29.99</t>
        </r>
      </text>
    </comment>
    <comment ref="O49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17.97</t>
        </r>
      </text>
    </comment>
    <comment ref="M50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Digital List Price 21.09</t>
        </r>
      </text>
    </comment>
    <comment ref="L47" authorId="0">
      <text>
        <r>
          <rPr>
            <b/>
            <sz val="8"/>
            <rFont val="Tahoma"/>
            <family val="2"/>
          </rPr>
          <t>greynold:</t>
        </r>
        <r>
          <rPr>
            <sz val="8"/>
            <rFont val="Tahoma"/>
            <family val="2"/>
          </rPr>
          <t xml:space="preserve">
Not for sale in Australia </t>
        </r>
      </text>
    </comment>
  </commentList>
</comments>
</file>

<file path=xl/sharedStrings.xml><?xml version="1.0" encoding="utf-8"?>
<sst xmlns="http://schemas.openxmlformats.org/spreadsheetml/2006/main" count="392" uniqueCount="227">
  <si>
    <t xml:space="preserve">Title </t>
  </si>
  <si>
    <t>Author</t>
  </si>
  <si>
    <t>Publisher</t>
  </si>
  <si>
    <t>Pub Date</t>
  </si>
  <si>
    <t>ISBN</t>
  </si>
  <si>
    <t>The Shadow's Heir</t>
  </si>
  <si>
    <t>Taylor K.J.</t>
  </si>
  <si>
    <t>HarperCollins</t>
  </si>
  <si>
    <t>Pegiun</t>
  </si>
  <si>
    <t>the Magician's Guild</t>
  </si>
  <si>
    <t>Canavan, Trudi</t>
  </si>
  <si>
    <t>N/A</t>
  </si>
  <si>
    <t>Girl with the Dragon Tattoo</t>
  </si>
  <si>
    <t>Larsson, Steig</t>
  </si>
  <si>
    <t>Quercus</t>
  </si>
  <si>
    <t>978-1-84724-545-8</t>
  </si>
  <si>
    <t>Rod: The Autobiography</t>
  </si>
  <si>
    <t>Fiction</t>
  </si>
  <si>
    <t>non-fiction</t>
  </si>
  <si>
    <t>Stewart, Rod</t>
  </si>
  <si>
    <t>Century</t>
  </si>
  <si>
    <t>978-1780890524</t>
  </si>
  <si>
    <t>Gray's Anatomy for students</t>
  </si>
  <si>
    <t>Churchill Livingstone</t>
  </si>
  <si>
    <t>978-0443066122</t>
  </si>
  <si>
    <t>n/A</t>
  </si>
  <si>
    <t>N/a</t>
  </si>
  <si>
    <t>978-0470916513</t>
  </si>
  <si>
    <t>For Dummies</t>
  </si>
  <si>
    <t>Geneology Online for Dummies</t>
  </si>
  <si>
    <t>Helm, Matthew</t>
  </si>
  <si>
    <t>Guiness World Records 2013</t>
  </si>
  <si>
    <t>Guinness World Records Limited</t>
  </si>
  <si>
    <t>978-1904994862</t>
  </si>
  <si>
    <t>Where is the green sheep?</t>
  </si>
  <si>
    <t>Fox, mem</t>
  </si>
  <si>
    <t>978-0152067045</t>
  </si>
  <si>
    <t>the Casual Vacancy</t>
  </si>
  <si>
    <t>978-1408704202</t>
  </si>
  <si>
    <t>Rowling, J.K.</t>
  </si>
  <si>
    <t>Fifty Shades of Grey</t>
  </si>
  <si>
    <t>James, E.L.</t>
  </si>
  <si>
    <t>978-0099579939</t>
  </si>
  <si>
    <t>Arrow</t>
  </si>
  <si>
    <t>Dodger</t>
  </si>
  <si>
    <t>Practchett</t>
  </si>
  <si>
    <t>978-0385619271</t>
  </si>
  <si>
    <t>Cornwall, Patricia</t>
  </si>
  <si>
    <t>Port Mortuary</t>
  </si>
  <si>
    <t>978-1-4087-0233-8</t>
  </si>
  <si>
    <t>Putnam</t>
  </si>
  <si>
    <t>Grisham, John</t>
  </si>
  <si>
    <t>The Partner</t>
  </si>
  <si>
    <t>978-0385339100</t>
  </si>
  <si>
    <t>Baker &amp; Taylor</t>
  </si>
  <si>
    <t>Gregory, Phillppa</t>
  </si>
  <si>
    <t>The Kingmakers Daughter</t>
  </si>
  <si>
    <t>978-0857207463</t>
  </si>
  <si>
    <t>n/a</t>
  </si>
  <si>
    <t>Simon &amp; Schuster</t>
  </si>
  <si>
    <t>The Power Trip</t>
  </si>
  <si>
    <t>Collins, Jackie</t>
  </si>
  <si>
    <t>978-1-84737-980-1</t>
  </si>
  <si>
    <t>Jnr Fiction</t>
  </si>
  <si>
    <t>Heroes of Olympus: the Mark of Athena</t>
  </si>
  <si>
    <t>Riodan, Rick</t>
  </si>
  <si>
    <t>Penguin</t>
  </si>
  <si>
    <t>978-0-14-133575-9</t>
  </si>
  <si>
    <t>Double cross</t>
  </si>
  <si>
    <t>McIntyre, Ben</t>
  </si>
  <si>
    <t>978-1408819906</t>
  </si>
  <si>
    <t>Bloomsbury</t>
  </si>
  <si>
    <t>Jnr fiction</t>
  </si>
  <si>
    <t>Print (US) 
Amazon</t>
  </si>
  <si>
    <t>Print (Aus) 
Books in Print</t>
  </si>
  <si>
    <t>Print (UK) 
Amazon UK</t>
  </si>
  <si>
    <t>Ebook (US) 
Amazon</t>
  </si>
  <si>
    <t>Ebook (UK)
Amazon UK</t>
  </si>
  <si>
    <t xml:space="preserve">Ebooks 
ibooks        </t>
  </si>
  <si>
    <t xml:space="preserve">Martin, George </t>
  </si>
  <si>
    <t xml:space="preserve">Random House </t>
  </si>
  <si>
    <t xml:space="preserve">Date Collected </t>
  </si>
  <si>
    <t>Genre</t>
  </si>
  <si>
    <t>A Dance with Dragons</t>
  </si>
  <si>
    <t>Overdrive  AUD</t>
  </si>
  <si>
    <t>Handbook of Web Surveys</t>
  </si>
  <si>
    <t>Bethlehem, Jelke</t>
  </si>
  <si>
    <t>Wiley</t>
  </si>
  <si>
    <t>Beckett, Sandra</t>
  </si>
  <si>
    <t>Routledge</t>
  </si>
  <si>
    <t>Crossover Picturebooks: A genre for all ages</t>
  </si>
  <si>
    <t xml:space="preserve">Taylor and Francis </t>
  </si>
  <si>
    <t xml:space="preserve">Reference </t>
  </si>
  <si>
    <t>The Wonder of Brian Cox</t>
  </si>
  <si>
    <t>Falk, Ben</t>
  </si>
  <si>
    <t>John Blake</t>
  </si>
  <si>
    <t>Biog</t>
  </si>
  <si>
    <t>Women in Music</t>
  </si>
  <si>
    <t>Pendle, Karin</t>
  </si>
  <si>
    <t xml:space="preserve">Designing for Newspapers and Magazines </t>
  </si>
  <si>
    <t>Frost, Chris</t>
  </si>
  <si>
    <t>EBL (Non Linear Model) USD</t>
  </si>
  <si>
    <t>978-0-415-66654-1</t>
  </si>
  <si>
    <t>The Mammoth Book of UFOs</t>
  </si>
  <si>
    <t>Picknett, Lyon</t>
  </si>
  <si>
    <t>Robinson</t>
  </si>
  <si>
    <t>Chiras, Dan</t>
  </si>
  <si>
    <t>New Society Pub</t>
  </si>
  <si>
    <t>fiction</t>
  </si>
  <si>
    <t>Ash</t>
  </si>
  <si>
    <t>Herbert, James</t>
  </si>
  <si>
    <t>Macmillian</t>
  </si>
  <si>
    <t>978-0-230-71126-6</t>
  </si>
  <si>
    <t>Solar Home Heating Basics</t>
  </si>
  <si>
    <t>Kindle Fire : the missing Manual</t>
  </si>
  <si>
    <t>Meyers, Peter</t>
  </si>
  <si>
    <t>Pogue Press</t>
  </si>
  <si>
    <t>The Flavour Thesaurus</t>
  </si>
  <si>
    <t>Segnit, Niki</t>
  </si>
  <si>
    <t>The wind through the keyhole</t>
  </si>
  <si>
    <t>King, Stephen</t>
  </si>
  <si>
    <t>hodder &amp; Stoughton</t>
  </si>
  <si>
    <t>Meccano</t>
  </si>
  <si>
    <t>Marriott, Roger</t>
  </si>
  <si>
    <t>Shire Publns</t>
  </si>
  <si>
    <t>The Name of The Wind</t>
  </si>
  <si>
    <t>Rothfuss, Patrick</t>
  </si>
  <si>
    <t>Gollancz</t>
  </si>
  <si>
    <t>Shadow of Night</t>
  </si>
  <si>
    <t>Harkness, Deborah</t>
  </si>
  <si>
    <t>Headline Book Publishing</t>
  </si>
  <si>
    <t>I Steve: Steve Jobs in his Own Words</t>
  </si>
  <si>
    <t>Beahm, George</t>
  </si>
  <si>
    <t>Hardie Grant Book</t>
  </si>
  <si>
    <t>Books that Teach Kids to Write</t>
  </si>
  <si>
    <t>Libraries United</t>
  </si>
  <si>
    <t>Saccardi, Marianne</t>
  </si>
  <si>
    <t>The Windup Girl</t>
  </si>
  <si>
    <t>Bacigalupi, Paolo</t>
  </si>
  <si>
    <t>978-0-356-50053-9</t>
  </si>
  <si>
    <t>Little, Brown Book Group</t>
  </si>
  <si>
    <t>Sail Away: How to Escape the  Rat Race and Live the Dream</t>
  </si>
  <si>
    <t>Rodriguez, Nicola</t>
  </si>
  <si>
    <t xml:space="preserve">Pricing Obtained from the following Sources </t>
  </si>
  <si>
    <t xml:space="preserve">Books in Print </t>
  </si>
  <si>
    <t>http://0-www.booksinprint2.com.henrietta.slwa.wa.gov.au/HomePage.aspx</t>
  </si>
  <si>
    <t>Print (US)</t>
  </si>
  <si>
    <t>The Unofficial Guide to Disneyland 2012</t>
  </si>
  <si>
    <t>Sehlinger, Bob</t>
  </si>
  <si>
    <t xml:space="preserve">Wiley </t>
  </si>
  <si>
    <t>Diving Bali: The Underwater Jewel of SouthEast Asia</t>
  </si>
  <si>
    <t>Pickell, David</t>
  </si>
  <si>
    <t>Periplus Editions</t>
  </si>
  <si>
    <t xml:space="preserve">It's Not About the Bike </t>
  </si>
  <si>
    <t>Armstrong, Lance</t>
  </si>
  <si>
    <t>Allen &amp; Unwin</t>
  </si>
  <si>
    <t>Circus Mania: The Ultimate Book for Anyone Who Dreamed of Running Away with the Circus</t>
  </si>
  <si>
    <t>McPherson, Douglas</t>
  </si>
  <si>
    <t>Peter Owen Publ</t>
  </si>
  <si>
    <t>Amazing Surf Stories</t>
  </si>
  <si>
    <t>Wiley Nautical</t>
  </si>
  <si>
    <t>Wade, Alex</t>
  </si>
  <si>
    <t>The Recorder: A Research and Information Guide</t>
  </si>
  <si>
    <t>Lasocki, David</t>
  </si>
  <si>
    <t xml:space="preserve">Spitfire: Pilots Stories </t>
  </si>
  <si>
    <t>Price, Dr Alfred</t>
  </si>
  <si>
    <t xml:space="preserve">The History Press </t>
  </si>
  <si>
    <t xml:space="preserve">n/a </t>
  </si>
  <si>
    <t>Pity for The Guy</t>
  </si>
  <si>
    <t>Davis, John Paul</t>
  </si>
  <si>
    <t xml:space="preserve">Peter Owens Publishers </t>
  </si>
  <si>
    <t xml:space="preserve">The Dark Highlander </t>
  </si>
  <si>
    <t xml:space="preserve">Moning, Karen Marie </t>
  </si>
  <si>
    <t>978-0-440-23755-6</t>
  </si>
  <si>
    <t xml:space="preserve">With Every Letter </t>
  </si>
  <si>
    <t>Sundin, Sarah</t>
  </si>
  <si>
    <t>978-0800720810</t>
  </si>
  <si>
    <t>Baker Publishing Group</t>
  </si>
  <si>
    <t xml:space="preserve">Lonely Planet </t>
  </si>
  <si>
    <t>Great Britain</t>
  </si>
  <si>
    <t>Amazon.com</t>
  </si>
  <si>
    <t>978-1-74179-566-0</t>
  </si>
  <si>
    <t>n/a/</t>
  </si>
  <si>
    <t xml:space="preserve">A Letter to Sophie </t>
  </si>
  <si>
    <t>Delezio, Carolyn &amp; Ron</t>
  </si>
  <si>
    <t>978-1-74166-673-1</t>
  </si>
  <si>
    <t>http://www.amazon.com</t>
  </si>
  <si>
    <t>Print (UK)</t>
  </si>
  <si>
    <t>http://www.amazon.co.uk</t>
  </si>
  <si>
    <t>Amazon UK</t>
  </si>
  <si>
    <t>http://www.ebooks.com</t>
  </si>
  <si>
    <t>Ebooks.com</t>
  </si>
  <si>
    <t>ebooks (AUST)</t>
  </si>
  <si>
    <t>Print (Aust)</t>
  </si>
  <si>
    <t>iBooks (Apple)</t>
  </si>
  <si>
    <t>EBL</t>
  </si>
  <si>
    <t xml:space="preserve">EBL Library </t>
  </si>
  <si>
    <t xml:space="preserve">Staff login </t>
  </si>
  <si>
    <t xml:space="preserve">Apple iBooks store </t>
  </si>
  <si>
    <t xml:space="preserve">OverDrive </t>
  </si>
  <si>
    <t xml:space="preserve">ebooks  (US) </t>
  </si>
  <si>
    <t>Amazon.UK</t>
  </si>
  <si>
    <t>All  prices are Retail Recommended Prices.   Amazon prices for US and UK ebooks are the Kindle price and there is a comment if a Digital List Price is also shown.</t>
  </si>
  <si>
    <t xml:space="preserve">Non Linear Non Lending Price 325 days Unlimited Users.  </t>
  </si>
  <si>
    <t>Little Brown</t>
  </si>
  <si>
    <t>HMH Books (Boardbk)</t>
  </si>
  <si>
    <t xml:space="preserve">Harper Collins </t>
  </si>
  <si>
    <t>ebooks (UK)</t>
  </si>
  <si>
    <t>ebooks (US)</t>
  </si>
  <si>
    <t>STG to AUD</t>
  </si>
  <si>
    <t>USD to AUD</t>
  </si>
  <si>
    <t>USD to Aud Conversion 11 Oct 2012</t>
  </si>
  <si>
    <t>Stg Conversion to AUD 11 Oct 2012</t>
  </si>
  <si>
    <t>Ebook (Aus) (AUD)
Ebook.com</t>
  </si>
  <si>
    <t>% difference: Print AU vs US</t>
  </si>
  <si>
    <t>% difference: Print AU vs UK</t>
  </si>
  <si>
    <t>% difference: eBook.com vs Amazon US</t>
  </si>
  <si>
    <t>% difference: eBook.com vs Amazon UK</t>
  </si>
  <si>
    <t>Averages</t>
  </si>
  <si>
    <t>Average: print</t>
  </si>
  <si>
    <t>% difference: iBooks vs Amazon UK</t>
  </si>
  <si>
    <t>% difference: iBooks vs Amazon US</t>
  </si>
  <si>
    <t>Average: ibooks vs amazon overseas ebooks</t>
  </si>
  <si>
    <t>Average: ebook.com vs amazon overseas ebooks</t>
  </si>
  <si>
    <t>Average: all aussie ebooks vs amazon overseas ebooks</t>
  </si>
  <si>
    <t>Average: AU print vs US print</t>
  </si>
  <si>
    <t>Average: AU ebooks vs US ebooks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</si>
</sst>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C09]#,##0.00"/>
    <numFmt numFmtId="173" formatCode="[$$-409]#,##0.00"/>
    <numFmt numFmtId="174" formatCode="[$£-809]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C09]dddd\,\ d\ mmmm\ yyyy"/>
    <numFmt numFmtId="180" formatCode="&quot;$&quot;#,##0.00"/>
    <numFmt numFmtId="181" formatCode="mmm\-yyyy"/>
  </numFmts>
  <fonts count="2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wrapText="1"/>
    </xf>
    <xf numFmtId="17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4" fontId="4" fillId="0" borderId="0" xfId="0" applyNumberFormat="1" applyFont="1" applyAlignment="1">
      <alignment horizontal="right" wrapText="1"/>
    </xf>
    <xf numFmtId="174" fontId="0" fillId="0" borderId="0" xfId="0" applyNumberFormat="1" applyAlignment="1">
      <alignment horizontal="right"/>
    </xf>
    <xf numFmtId="172" fontId="4" fillId="0" borderId="0" xfId="0" applyNumberFormat="1" applyFont="1" applyAlignment="1">
      <alignment horizontal="right" wrapText="1"/>
    </xf>
    <xf numFmtId="172" fontId="0" fillId="0" borderId="0" xfId="0" applyNumberForma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5" fontId="0" fillId="0" borderId="0" xfId="0" applyNumberFormat="1" applyAlignment="1">
      <alignment wrapText="1"/>
    </xf>
    <xf numFmtId="173" fontId="0" fillId="0" borderId="0" xfId="0" applyNumberFormat="1" applyAlignment="1">
      <alignment horizontal="right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180" fontId="0" fillId="0" borderId="0" xfId="0" applyNumberFormat="1" applyAlignment="1">
      <alignment horizontal="right"/>
    </xf>
    <xf numFmtId="180" fontId="4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5" fillId="0" borderId="0" xfId="53" applyAlignment="1" applyProtection="1">
      <alignment horizontal="left" wrapText="1"/>
      <protection/>
    </xf>
    <xf numFmtId="173" fontId="6" fillId="0" borderId="0" xfId="0" applyNumberFormat="1" applyFont="1" applyAlignment="1">
      <alignment wrapText="1"/>
    </xf>
    <xf numFmtId="174" fontId="6" fillId="0" borderId="0" xfId="0" applyNumberFormat="1" applyFont="1" applyAlignment="1">
      <alignment horizontal="right" wrapText="1"/>
    </xf>
    <xf numFmtId="173" fontId="7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173" fontId="7" fillId="20" borderId="0" xfId="0" applyNumberFormat="1" applyFont="1" applyFill="1" applyAlignment="1">
      <alignment/>
    </xf>
    <xf numFmtId="0" fontId="0" fillId="20" borderId="0" xfId="0" applyFill="1" applyAlignment="1">
      <alignment horizontal="right"/>
    </xf>
    <xf numFmtId="172" fontId="0" fillId="20" borderId="0" xfId="0" applyNumberFormat="1" applyFont="1" applyFill="1" applyAlignment="1">
      <alignment horizontal="right"/>
    </xf>
    <xf numFmtId="173" fontId="0" fillId="20" borderId="0" xfId="0" applyNumberFormat="1" applyFill="1" applyAlignment="1">
      <alignment/>
    </xf>
    <xf numFmtId="174" fontId="0" fillId="20" borderId="0" xfId="0" applyNumberFormat="1" applyFill="1" applyAlignment="1">
      <alignment horizontal="right"/>
    </xf>
    <xf numFmtId="172" fontId="0" fillId="20" borderId="0" xfId="0" applyNumberFormat="1" applyFill="1" applyAlignment="1">
      <alignment/>
    </xf>
    <xf numFmtId="9" fontId="0" fillId="0" borderId="0" xfId="59" applyFont="1" applyAlignment="1">
      <alignment/>
    </xf>
    <xf numFmtId="9" fontId="4" fillId="0" borderId="0" xfId="59" applyFont="1" applyAlignment="1">
      <alignment/>
    </xf>
    <xf numFmtId="9" fontId="4" fillId="0" borderId="0" xfId="59" applyFont="1" applyAlignment="1">
      <alignment wrapText="1"/>
    </xf>
    <xf numFmtId="9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0-www.booksinprint2.com.henrietta.slwa.wa.gov.au/HomePage.aspx" TargetMode="External" /><Relationship Id="rId2" Type="http://schemas.openxmlformats.org/officeDocument/2006/relationships/hyperlink" Target="http://www.amazon.com/" TargetMode="External" /><Relationship Id="rId3" Type="http://schemas.openxmlformats.org/officeDocument/2006/relationships/hyperlink" Target="http://www.amazon.co.uk/" TargetMode="External" /><Relationship Id="rId4" Type="http://schemas.openxmlformats.org/officeDocument/2006/relationships/hyperlink" Target="http://www.ebooks.com/" TargetMode="External" /><Relationship Id="rId5" Type="http://schemas.openxmlformats.org/officeDocument/2006/relationships/hyperlink" Target="http://www.amazon.com/" TargetMode="External" /><Relationship Id="rId6" Type="http://schemas.openxmlformats.org/officeDocument/2006/relationships/hyperlink" Target="http://www.amazon.co.uk/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tabSelected="1" zoomScale="75" zoomScaleNormal="75" zoomScalePageLayoutView="0" workbookViewId="0" topLeftCell="E39">
      <selection activeCell="V57" sqref="V57"/>
    </sheetView>
  </sheetViews>
  <sheetFormatPr defaultColWidth="9.140625" defaultRowHeight="12.75"/>
  <cols>
    <col min="1" max="1" width="9.140625" style="18" customWidth="1"/>
    <col min="2" max="2" width="25.57421875" style="18" customWidth="1"/>
    <col min="3" max="3" width="15.57421875" style="23" customWidth="1"/>
    <col min="4" max="4" width="13.7109375" style="24" customWidth="1"/>
    <col min="6" max="6" width="16.7109375" style="10" bestFit="1" customWidth="1"/>
    <col min="7" max="7" width="16.57421875" style="2" customWidth="1"/>
    <col min="8" max="8" width="11.8515625" style="4" customWidth="1"/>
    <col min="9" max="9" width="11.8515625" style="31" customWidth="1"/>
    <col min="10" max="10" width="12.00390625" style="13" customWidth="1"/>
    <col min="11" max="11" width="12.00390625" style="33" customWidth="1"/>
    <col min="12" max="12" width="12.8515625" style="32" customWidth="1"/>
    <col min="13" max="14" width="13.7109375" style="4" customWidth="1"/>
    <col min="15" max="16" width="11.140625" style="13" customWidth="1"/>
    <col min="17" max="17" width="9.140625" style="11" customWidth="1"/>
    <col min="18" max="18" width="10.7109375" style="11" customWidth="1"/>
    <col min="19" max="20" width="9.140625" style="25" customWidth="1"/>
    <col min="21" max="21" width="10.421875" style="18" customWidth="1"/>
    <col min="22" max="22" width="11.8515625" style="0" customWidth="1"/>
    <col min="23" max="23" width="13.28125" style="0" customWidth="1"/>
    <col min="24" max="24" width="13.28125" style="40" customWidth="1"/>
    <col min="25" max="25" width="13.28125" style="0" customWidth="1"/>
    <col min="26" max="27" width="13.28125" style="40" customWidth="1"/>
    <col min="28" max="28" width="9.140625" style="40" customWidth="1"/>
  </cols>
  <sheetData>
    <row r="1" spans="1:30" s="5" customFormat="1" ht="89.25">
      <c r="A1" s="8" t="s">
        <v>82</v>
      </c>
      <c r="B1" s="8" t="s">
        <v>0</v>
      </c>
      <c r="C1" s="22" t="s">
        <v>1</v>
      </c>
      <c r="D1" s="16" t="s">
        <v>2</v>
      </c>
      <c r="E1" s="5" t="s">
        <v>3</v>
      </c>
      <c r="F1" s="9" t="s">
        <v>4</v>
      </c>
      <c r="G1" s="6" t="s">
        <v>74</v>
      </c>
      <c r="H1" s="7" t="s">
        <v>73</v>
      </c>
      <c r="I1" s="29" t="s">
        <v>210</v>
      </c>
      <c r="J1" s="12" t="s">
        <v>75</v>
      </c>
      <c r="K1" s="30" t="s">
        <v>209</v>
      </c>
      <c r="L1" s="14" t="s">
        <v>213</v>
      </c>
      <c r="M1" s="7" t="s">
        <v>76</v>
      </c>
      <c r="N1" s="29" t="s">
        <v>210</v>
      </c>
      <c r="O1" s="12" t="s">
        <v>77</v>
      </c>
      <c r="P1" s="30" t="s">
        <v>209</v>
      </c>
      <c r="Q1" s="16" t="s">
        <v>78</v>
      </c>
      <c r="R1" s="16" t="s">
        <v>84</v>
      </c>
      <c r="S1" s="26" t="s">
        <v>101</v>
      </c>
      <c r="T1" s="29" t="s">
        <v>210</v>
      </c>
      <c r="U1" s="8" t="s">
        <v>81</v>
      </c>
      <c r="W1" s="8" t="s">
        <v>214</v>
      </c>
      <c r="X1" s="8" t="s">
        <v>215</v>
      </c>
      <c r="Y1" s="8" t="s">
        <v>216</v>
      </c>
      <c r="Z1" s="42" t="s">
        <v>217</v>
      </c>
      <c r="AA1" s="42" t="s">
        <v>221</v>
      </c>
      <c r="AB1" s="42" t="s">
        <v>220</v>
      </c>
      <c r="AC1" s="42"/>
      <c r="AD1" s="42"/>
    </row>
    <row r="2" spans="1:30" ht="12.75">
      <c r="A2" s="18" t="s">
        <v>17</v>
      </c>
      <c r="B2" s="18" t="s">
        <v>5</v>
      </c>
      <c r="C2" s="23" t="s">
        <v>6</v>
      </c>
      <c r="D2" s="24" t="s">
        <v>7</v>
      </c>
      <c r="E2" s="1">
        <v>41091</v>
      </c>
      <c r="F2" s="10">
        <v>9780730497905</v>
      </c>
      <c r="G2" s="2">
        <v>29.99</v>
      </c>
      <c r="H2" s="37"/>
      <c r="I2" s="34"/>
      <c r="J2" s="38"/>
      <c r="K2" s="31">
        <f>J2*$C$52</f>
        <v>0</v>
      </c>
      <c r="L2" s="32">
        <v>14.99</v>
      </c>
      <c r="M2" s="4">
        <v>15.87</v>
      </c>
      <c r="N2" s="31">
        <f>M2*$C$53</f>
        <v>15.443096999999998</v>
      </c>
      <c r="P2" s="31">
        <f>O2*$C$52</f>
        <v>0</v>
      </c>
      <c r="Q2" s="11">
        <v>14.99</v>
      </c>
      <c r="R2" s="11" t="s">
        <v>58</v>
      </c>
      <c r="S2" s="25" t="s">
        <v>58</v>
      </c>
      <c r="T2" s="34"/>
      <c r="U2" s="19">
        <v>41190</v>
      </c>
      <c r="W2" s="40"/>
      <c r="Y2" s="40">
        <f>L2/N2-1</f>
        <v>-0.02933977556444789</v>
      </c>
      <c r="AA2" s="40">
        <f>Q2/N2-1</f>
        <v>-0.02933977556444789</v>
      </c>
      <c r="AC2" s="40"/>
      <c r="AD2" s="40"/>
    </row>
    <row r="3" spans="1:30" ht="12.75">
      <c r="A3" s="18" t="s">
        <v>17</v>
      </c>
      <c r="B3" s="18" t="s">
        <v>5</v>
      </c>
      <c r="C3" s="23" t="s">
        <v>6</v>
      </c>
      <c r="D3" s="24" t="s">
        <v>8</v>
      </c>
      <c r="E3" s="1">
        <v>41244</v>
      </c>
      <c r="F3" s="10">
        <v>9780425258231</v>
      </c>
      <c r="G3" s="39"/>
      <c r="H3" s="4">
        <v>7.99</v>
      </c>
      <c r="I3" s="31">
        <f>H3*$C$53</f>
        <v>7.775069</v>
      </c>
      <c r="J3" s="13" t="s">
        <v>11</v>
      </c>
      <c r="K3" s="34"/>
      <c r="L3" s="36"/>
      <c r="M3" s="37"/>
      <c r="N3" s="31">
        <f aca="true" t="shared" si="0" ref="N3:N50">M3*$C$53</f>
        <v>0</v>
      </c>
      <c r="O3" s="13" t="s">
        <v>11</v>
      </c>
      <c r="P3" s="34"/>
      <c r="Q3" s="35"/>
      <c r="R3" s="11" t="s">
        <v>58</v>
      </c>
      <c r="S3" s="25" t="s">
        <v>58</v>
      </c>
      <c r="T3" s="34"/>
      <c r="U3" s="19">
        <v>41190</v>
      </c>
      <c r="W3" s="40">
        <f>G2/I3-1</f>
        <v>2.857200495584026</v>
      </c>
      <c r="Y3" s="40"/>
      <c r="AC3" s="40"/>
      <c r="AD3" s="40"/>
    </row>
    <row r="4" spans="1:30" ht="12.75">
      <c r="A4" s="18" t="s">
        <v>17</v>
      </c>
      <c r="B4" s="18" t="s">
        <v>9</v>
      </c>
      <c r="C4" s="23" t="s">
        <v>10</v>
      </c>
      <c r="D4" s="24" t="s">
        <v>7</v>
      </c>
      <c r="E4" s="1">
        <v>36923</v>
      </c>
      <c r="F4" s="10">
        <v>9780732270957</v>
      </c>
      <c r="G4" s="2">
        <v>20.99</v>
      </c>
      <c r="H4" s="4">
        <v>9.34</v>
      </c>
      <c r="I4" s="31">
        <f aca="true" t="shared" si="1" ref="I4:I50">H4*$C$53</f>
        <v>9.088754</v>
      </c>
      <c r="J4" s="13">
        <v>8.91</v>
      </c>
      <c r="K4" s="31">
        <f aca="true" t="shared" si="2" ref="K4:K50">J4*$C$52</f>
        <v>13.888908</v>
      </c>
      <c r="L4" s="32">
        <v>16.99</v>
      </c>
      <c r="M4" s="4">
        <v>11.57</v>
      </c>
      <c r="N4" s="31">
        <f t="shared" si="0"/>
        <v>11.258767</v>
      </c>
      <c r="O4" s="13">
        <v>4.99</v>
      </c>
      <c r="P4" s="31">
        <f aca="true" t="shared" si="3" ref="P4:P50">O4*$C$52</f>
        <v>7.778412</v>
      </c>
      <c r="Q4" s="11">
        <v>10.99</v>
      </c>
      <c r="R4" s="11" t="s">
        <v>58</v>
      </c>
      <c r="S4" s="25" t="s">
        <v>58</v>
      </c>
      <c r="T4" s="34"/>
      <c r="U4" s="19">
        <v>41190</v>
      </c>
      <c r="W4" s="40">
        <f aca="true" t="shared" si="4" ref="W4:W50">G4/I4-1</f>
        <v>1.3094474776190443</v>
      </c>
      <c r="X4" s="40">
        <f>G4/K4-1</f>
        <v>0.5112779204815812</v>
      </c>
      <c r="Y4" s="40">
        <f aca="true" t="shared" si="5" ref="Y4:Y50">L4/N4-1</f>
        <v>0.5090462392551509</v>
      </c>
      <c r="Z4" s="40">
        <f aca="true" t="shared" si="6" ref="Z4:Z50">L4/P4-1</f>
        <v>1.1842504614052327</v>
      </c>
      <c r="AA4" s="40">
        <f aca="true" t="shared" si="7" ref="AA4:AA50">Q4/N4-1</f>
        <v>-0.02387179697386055</v>
      </c>
      <c r="AB4" s="40">
        <f aca="true" t="shared" si="8" ref="AB4:AB50">Q4/P4-1</f>
        <v>0.41288478933746364</v>
      </c>
      <c r="AC4" s="40"/>
      <c r="AD4" s="40"/>
    </row>
    <row r="5" spans="1:30" ht="25.5">
      <c r="A5" s="18" t="s">
        <v>17</v>
      </c>
      <c r="B5" s="18" t="s">
        <v>12</v>
      </c>
      <c r="C5" s="23" t="s">
        <v>13</v>
      </c>
      <c r="D5" s="24" t="s">
        <v>14</v>
      </c>
      <c r="E5" s="1">
        <v>39814</v>
      </c>
      <c r="F5" s="10" t="s">
        <v>15</v>
      </c>
      <c r="G5" s="2">
        <v>19.99</v>
      </c>
      <c r="H5" s="4">
        <v>10.85</v>
      </c>
      <c r="I5" s="31">
        <f t="shared" si="1"/>
        <v>10.558135</v>
      </c>
      <c r="J5" s="13">
        <v>5.12</v>
      </c>
      <c r="K5" s="31">
        <f t="shared" si="2"/>
        <v>7.981056</v>
      </c>
      <c r="L5" s="32">
        <v>9.99</v>
      </c>
      <c r="M5" s="2">
        <v>8.16</v>
      </c>
      <c r="N5" s="31">
        <f t="shared" si="0"/>
        <v>7.9404959999999996</v>
      </c>
      <c r="O5" s="13">
        <v>2.7</v>
      </c>
      <c r="P5" s="31">
        <f t="shared" si="3"/>
        <v>4.20876</v>
      </c>
      <c r="Q5" s="11">
        <v>9.99</v>
      </c>
      <c r="R5" s="11" t="s">
        <v>58</v>
      </c>
      <c r="S5" s="25" t="s">
        <v>58</v>
      </c>
      <c r="T5" s="34"/>
      <c r="U5" s="19">
        <v>41190</v>
      </c>
      <c r="W5" s="40">
        <f t="shared" si="4"/>
        <v>0.8933268044024818</v>
      </c>
      <c r="X5" s="40">
        <f aca="true" t="shared" si="9" ref="X5:X50">G5/K5-1</f>
        <v>1.5046810848088272</v>
      </c>
      <c r="Y5" s="40">
        <f t="shared" si="5"/>
        <v>0.2581078058599866</v>
      </c>
      <c r="Z5" s="40">
        <f t="shared" si="6"/>
        <v>1.3736207338978703</v>
      </c>
      <c r="AA5" s="40">
        <f t="shared" si="7"/>
        <v>0.2581078058599866</v>
      </c>
      <c r="AB5" s="40">
        <f t="shared" si="8"/>
        <v>1.3736207338978703</v>
      </c>
      <c r="AC5" s="40"/>
      <c r="AD5" s="40"/>
    </row>
    <row r="6" spans="1:30" ht="25.5">
      <c r="A6" s="18" t="s">
        <v>18</v>
      </c>
      <c r="B6" s="21" t="s">
        <v>16</v>
      </c>
      <c r="C6" s="23" t="s">
        <v>19</v>
      </c>
      <c r="D6" s="24" t="s">
        <v>20</v>
      </c>
      <c r="E6" s="1">
        <v>41183</v>
      </c>
      <c r="F6" s="10" t="s">
        <v>21</v>
      </c>
      <c r="G6" s="2">
        <v>49.95</v>
      </c>
      <c r="H6" s="4">
        <v>27</v>
      </c>
      <c r="I6" s="31">
        <f t="shared" si="1"/>
        <v>26.273699999999998</v>
      </c>
      <c r="J6" s="13">
        <v>20.99</v>
      </c>
      <c r="K6" s="31">
        <f t="shared" si="2"/>
        <v>32.719212</v>
      </c>
      <c r="L6" s="32" t="s">
        <v>11</v>
      </c>
      <c r="M6" s="4">
        <v>16.93</v>
      </c>
      <c r="N6" s="31">
        <f t="shared" si="0"/>
        <v>16.474583</v>
      </c>
      <c r="O6" s="13">
        <v>9.89</v>
      </c>
      <c r="P6" s="31">
        <f t="shared" si="3"/>
        <v>15.416532</v>
      </c>
      <c r="Q6" s="11">
        <v>17.99</v>
      </c>
      <c r="R6" s="11" t="s">
        <v>58</v>
      </c>
      <c r="S6" s="25" t="s">
        <v>58</v>
      </c>
      <c r="T6" s="34"/>
      <c r="U6" s="19">
        <v>41190</v>
      </c>
      <c r="W6" s="40">
        <f t="shared" si="4"/>
        <v>0.9011406844106467</v>
      </c>
      <c r="X6" s="40">
        <f t="shared" si="9"/>
        <v>0.526626007985767</v>
      </c>
      <c r="Y6" s="40"/>
      <c r="AA6" s="40">
        <f t="shared" si="7"/>
        <v>0.09198515070153812</v>
      </c>
      <c r="AB6" s="40">
        <f t="shared" si="8"/>
        <v>0.16692911220240703</v>
      </c>
      <c r="AC6" s="40"/>
      <c r="AD6" s="40"/>
    </row>
    <row r="7" spans="1:30" ht="25.5">
      <c r="A7" s="18" t="s">
        <v>18</v>
      </c>
      <c r="B7" s="21" t="s">
        <v>22</v>
      </c>
      <c r="D7" s="24" t="s">
        <v>23</v>
      </c>
      <c r="E7" s="1">
        <v>38261</v>
      </c>
      <c r="F7" s="10" t="s">
        <v>24</v>
      </c>
      <c r="G7" s="2">
        <v>138</v>
      </c>
      <c r="H7" s="4">
        <v>30</v>
      </c>
      <c r="I7" s="31">
        <f t="shared" si="1"/>
        <v>29.192999999999998</v>
      </c>
      <c r="J7" s="13">
        <v>48</v>
      </c>
      <c r="K7" s="31">
        <f t="shared" si="2"/>
        <v>74.8224</v>
      </c>
      <c r="L7" s="32" t="s">
        <v>25</v>
      </c>
      <c r="M7" s="20" t="s">
        <v>26</v>
      </c>
      <c r="N7" s="31"/>
      <c r="O7" s="13" t="s">
        <v>26</v>
      </c>
      <c r="P7" s="31"/>
      <c r="R7" s="11" t="s">
        <v>58</v>
      </c>
      <c r="S7" s="25" t="s">
        <v>58</v>
      </c>
      <c r="T7" s="34"/>
      <c r="U7" s="19">
        <v>41190</v>
      </c>
      <c r="W7" s="40">
        <f t="shared" si="4"/>
        <v>3.7271606206967425</v>
      </c>
      <c r="X7" s="40">
        <f t="shared" si="9"/>
        <v>0.8443674621503721</v>
      </c>
      <c r="Y7" s="40"/>
      <c r="AC7" s="40"/>
      <c r="AD7" s="40"/>
    </row>
    <row r="8" spans="1:30" ht="25.5">
      <c r="A8" s="18" t="s">
        <v>18</v>
      </c>
      <c r="B8" s="21" t="s">
        <v>29</v>
      </c>
      <c r="C8" s="23" t="s">
        <v>30</v>
      </c>
      <c r="D8" s="24" t="s">
        <v>28</v>
      </c>
      <c r="E8" s="1">
        <v>40544</v>
      </c>
      <c r="F8" s="10" t="s">
        <v>27</v>
      </c>
      <c r="G8" s="2">
        <v>29.95</v>
      </c>
      <c r="H8" s="4">
        <v>24.99</v>
      </c>
      <c r="I8" s="31">
        <f t="shared" si="1"/>
        <v>24.317769</v>
      </c>
      <c r="J8" s="13">
        <v>17.99</v>
      </c>
      <c r="K8" s="31">
        <f t="shared" si="2"/>
        <v>28.042811999999998</v>
      </c>
      <c r="L8" s="32">
        <v>24.19</v>
      </c>
      <c r="M8" s="4">
        <v>14.99</v>
      </c>
      <c r="N8" s="31">
        <f t="shared" si="0"/>
        <v>14.586769</v>
      </c>
      <c r="O8" s="13">
        <v>13.76</v>
      </c>
      <c r="P8" s="31">
        <f t="shared" si="3"/>
        <v>21.449088</v>
      </c>
      <c r="Q8" s="11">
        <v>19.99</v>
      </c>
      <c r="R8" s="11" t="s">
        <v>58</v>
      </c>
      <c r="S8" s="25" t="s">
        <v>58</v>
      </c>
      <c r="T8" s="34"/>
      <c r="U8" s="19">
        <v>41190</v>
      </c>
      <c r="W8" s="40">
        <f t="shared" si="4"/>
        <v>0.23160969248453678</v>
      </c>
      <c r="X8" s="40">
        <f t="shared" si="9"/>
        <v>0.06800987005154835</v>
      </c>
      <c r="Y8" s="40"/>
      <c r="Z8" s="40">
        <f t="shared" si="6"/>
        <v>0.12778687839781355</v>
      </c>
      <c r="AA8" s="40">
        <f t="shared" si="7"/>
        <v>0.37042000185236357</v>
      </c>
      <c r="AB8" s="40">
        <f t="shared" si="8"/>
        <v>-0.06802564286183177</v>
      </c>
      <c r="AC8" s="40"/>
      <c r="AD8" s="40"/>
    </row>
    <row r="9" spans="1:30" ht="51">
      <c r="A9" s="18" t="s">
        <v>18</v>
      </c>
      <c r="B9" s="21" t="s">
        <v>31</v>
      </c>
      <c r="D9" s="24" t="s">
        <v>32</v>
      </c>
      <c r="E9" s="1">
        <v>41153</v>
      </c>
      <c r="F9" s="10" t="s">
        <v>33</v>
      </c>
      <c r="G9" s="2">
        <v>42.99</v>
      </c>
      <c r="H9" s="4">
        <v>28.95</v>
      </c>
      <c r="I9" s="31">
        <f t="shared" si="1"/>
        <v>28.171245</v>
      </c>
      <c r="J9" s="13">
        <v>20</v>
      </c>
      <c r="K9" s="31">
        <f t="shared" si="2"/>
        <v>31.176</v>
      </c>
      <c r="L9" s="32" t="s">
        <v>11</v>
      </c>
      <c r="M9" s="4">
        <v>9.99</v>
      </c>
      <c r="N9" s="31">
        <f t="shared" si="0"/>
        <v>9.721269</v>
      </c>
      <c r="O9" s="13">
        <v>6.86</v>
      </c>
      <c r="P9" s="31">
        <f t="shared" si="3"/>
        <v>10.693368</v>
      </c>
      <c r="Q9" s="35"/>
      <c r="R9" s="11" t="s">
        <v>58</v>
      </c>
      <c r="S9" s="25" t="s">
        <v>58</v>
      </c>
      <c r="T9" s="34"/>
      <c r="U9" s="19">
        <v>41190</v>
      </c>
      <c r="W9" s="40">
        <f t="shared" si="4"/>
        <v>0.5260241427029584</v>
      </c>
      <c r="X9" s="40">
        <f t="shared" si="9"/>
        <v>0.3789453425712088</v>
      </c>
      <c r="Y9" s="40"/>
      <c r="AA9" s="40">
        <f t="shared" si="7"/>
        <v>-1</v>
      </c>
      <c r="AB9" s="40">
        <f t="shared" si="8"/>
        <v>-1</v>
      </c>
      <c r="AC9" s="40"/>
      <c r="AD9" s="40"/>
    </row>
    <row r="10" spans="1:30" ht="25.5">
      <c r="A10" s="18" t="s">
        <v>72</v>
      </c>
      <c r="B10" s="21" t="s">
        <v>34</v>
      </c>
      <c r="C10" s="23" t="s">
        <v>35</v>
      </c>
      <c r="D10" s="24" t="s">
        <v>205</v>
      </c>
      <c r="E10" s="1">
        <v>40087</v>
      </c>
      <c r="F10" s="10" t="s">
        <v>36</v>
      </c>
      <c r="G10" s="2">
        <v>14.95</v>
      </c>
      <c r="H10" s="4">
        <v>6.99</v>
      </c>
      <c r="I10" s="31">
        <f t="shared" si="1"/>
        <v>6.801969</v>
      </c>
      <c r="J10" s="13">
        <v>7.99</v>
      </c>
      <c r="K10" s="31">
        <f t="shared" si="2"/>
        <v>12.454812</v>
      </c>
      <c r="L10" s="32" t="s">
        <v>11</v>
      </c>
      <c r="M10" s="20" t="s">
        <v>11</v>
      </c>
      <c r="N10" s="34"/>
      <c r="O10" s="13" t="s">
        <v>11</v>
      </c>
      <c r="P10" s="34"/>
      <c r="Q10" s="35"/>
      <c r="R10" s="11" t="s">
        <v>58</v>
      </c>
      <c r="S10" s="25" t="s">
        <v>58</v>
      </c>
      <c r="T10" s="34"/>
      <c r="U10" s="19">
        <v>41190</v>
      </c>
      <c r="W10" s="40">
        <f t="shared" si="4"/>
        <v>1.197892992455567</v>
      </c>
      <c r="X10" s="40">
        <f t="shared" si="9"/>
        <v>0.20033927449085542</v>
      </c>
      <c r="Y10" s="40"/>
      <c r="AC10" s="40"/>
      <c r="AD10" s="40"/>
    </row>
    <row r="11" spans="1:30" ht="12.75">
      <c r="A11" s="18" t="s">
        <v>17</v>
      </c>
      <c r="B11" s="21" t="s">
        <v>37</v>
      </c>
      <c r="C11" s="23" t="s">
        <v>39</v>
      </c>
      <c r="D11" s="24" t="s">
        <v>204</v>
      </c>
      <c r="E11" s="1">
        <v>41153</v>
      </c>
      <c r="F11" s="10" t="s">
        <v>38</v>
      </c>
      <c r="G11" s="2">
        <v>39.99</v>
      </c>
      <c r="H11" s="4">
        <v>35</v>
      </c>
      <c r="I11" s="31">
        <f t="shared" si="1"/>
        <v>34.0585</v>
      </c>
      <c r="J11" s="13">
        <v>20</v>
      </c>
      <c r="K11" s="31">
        <f t="shared" si="2"/>
        <v>31.176</v>
      </c>
      <c r="L11" s="32">
        <v>22.99</v>
      </c>
      <c r="M11" s="4">
        <v>24.34</v>
      </c>
      <c r="N11" s="31">
        <f t="shared" si="0"/>
        <v>23.685254</v>
      </c>
      <c r="O11" s="13">
        <v>11.99</v>
      </c>
      <c r="P11" s="31">
        <f t="shared" si="3"/>
        <v>18.690012</v>
      </c>
      <c r="Q11" s="11">
        <v>22.99</v>
      </c>
      <c r="R11" s="11" t="s">
        <v>58</v>
      </c>
      <c r="S11" s="25" t="s">
        <v>58</v>
      </c>
      <c r="T11" s="34"/>
      <c r="U11" s="19">
        <v>41190</v>
      </c>
      <c r="W11" s="40">
        <f t="shared" si="4"/>
        <v>0.17415623119045165</v>
      </c>
      <c r="X11" s="40">
        <f t="shared" si="9"/>
        <v>0.2827174749807546</v>
      </c>
      <c r="Y11" s="40">
        <f t="shared" si="5"/>
        <v>-0.029353875622359915</v>
      </c>
      <c r="Z11" s="40">
        <f t="shared" si="6"/>
        <v>0.23006876614097416</v>
      </c>
      <c r="AA11" s="40">
        <f t="shared" si="7"/>
        <v>-0.029353875622359915</v>
      </c>
      <c r="AB11" s="40">
        <f t="shared" si="8"/>
        <v>0.23006876614097416</v>
      </c>
      <c r="AC11" s="40"/>
      <c r="AD11" s="40"/>
    </row>
    <row r="12" spans="1:30" ht="12.75">
      <c r="A12" s="18" t="s">
        <v>17</v>
      </c>
      <c r="B12" s="21" t="s">
        <v>40</v>
      </c>
      <c r="C12" s="23" t="s">
        <v>41</v>
      </c>
      <c r="D12" s="24" t="s">
        <v>43</v>
      </c>
      <c r="E12" s="1">
        <v>41000</v>
      </c>
      <c r="F12" s="10" t="s">
        <v>42</v>
      </c>
      <c r="G12" s="2">
        <v>17.95</v>
      </c>
      <c r="H12" s="4">
        <v>15.95</v>
      </c>
      <c r="I12" s="31">
        <f t="shared" si="1"/>
        <v>15.520945</v>
      </c>
      <c r="J12" s="13">
        <v>7.99</v>
      </c>
      <c r="K12" s="31">
        <f t="shared" si="2"/>
        <v>12.454812</v>
      </c>
      <c r="L12" s="32">
        <v>9.99</v>
      </c>
      <c r="M12" s="4">
        <v>9.09</v>
      </c>
      <c r="N12" s="31">
        <f t="shared" si="0"/>
        <v>8.845479</v>
      </c>
      <c r="O12" s="13">
        <v>2.87</v>
      </c>
      <c r="P12" s="31">
        <f t="shared" si="3"/>
        <v>4.473756</v>
      </c>
      <c r="Q12" s="11">
        <v>9.99</v>
      </c>
      <c r="R12" s="11" t="s">
        <v>58</v>
      </c>
      <c r="S12" s="25" t="s">
        <v>58</v>
      </c>
      <c r="T12" s="34"/>
      <c r="U12" s="19">
        <v>41190</v>
      </c>
      <c r="W12" s="40">
        <f t="shared" si="4"/>
        <v>0.1565017465109244</v>
      </c>
      <c r="X12" s="40">
        <f t="shared" si="9"/>
        <v>0.4412100319137695</v>
      </c>
      <c r="Y12" s="40">
        <f t="shared" si="5"/>
        <v>0.12939050559048315</v>
      </c>
      <c r="Z12" s="40">
        <f t="shared" si="6"/>
        <v>1.233022990078136</v>
      </c>
      <c r="AA12" s="40">
        <f t="shared" si="7"/>
        <v>0.12939050559048315</v>
      </c>
      <c r="AB12" s="40">
        <f t="shared" si="8"/>
        <v>1.233022990078136</v>
      </c>
      <c r="AC12" s="40"/>
      <c r="AD12" s="40"/>
    </row>
    <row r="13" spans="1:30" ht="25.5">
      <c r="A13" s="18" t="s">
        <v>72</v>
      </c>
      <c r="B13" s="21" t="s">
        <v>44</v>
      </c>
      <c r="C13" s="23" t="s">
        <v>45</v>
      </c>
      <c r="D13" s="24" t="s">
        <v>206</v>
      </c>
      <c r="E13" s="1">
        <v>41153</v>
      </c>
      <c r="F13" s="10" t="s">
        <v>46</v>
      </c>
      <c r="G13" s="2">
        <v>39.95</v>
      </c>
      <c r="H13" s="4">
        <v>17.99</v>
      </c>
      <c r="I13" s="31">
        <f t="shared" si="1"/>
        <v>17.506068999999997</v>
      </c>
      <c r="J13" s="13">
        <v>18.99</v>
      </c>
      <c r="K13" s="31">
        <f t="shared" si="2"/>
        <v>29.601611999999996</v>
      </c>
      <c r="L13" s="32">
        <v>10.99</v>
      </c>
      <c r="M13" s="4">
        <v>11.19</v>
      </c>
      <c r="N13" s="31">
        <f t="shared" si="0"/>
        <v>10.888988999999999</v>
      </c>
      <c r="O13" s="13">
        <v>8.09</v>
      </c>
      <c r="P13" s="31">
        <f t="shared" si="3"/>
        <v>12.610692</v>
      </c>
      <c r="Q13" s="11">
        <v>10.99</v>
      </c>
      <c r="R13" s="11" t="s">
        <v>58</v>
      </c>
      <c r="S13" s="25" t="s">
        <v>58</v>
      </c>
      <c r="T13" s="34"/>
      <c r="U13" s="19">
        <v>41190</v>
      </c>
      <c r="W13" s="40">
        <f t="shared" si="4"/>
        <v>1.2820657224645928</v>
      </c>
      <c r="X13" s="40">
        <f t="shared" si="9"/>
        <v>0.3495886642930124</v>
      </c>
      <c r="Y13" s="40">
        <f t="shared" si="5"/>
        <v>0.00927643512175469</v>
      </c>
      <c r="Z13" s="40">
        <f t="shared" si="6"/>
        <v>-0.12851729310334437</v>
      </c>
      <c r="AA13" s="40">
        <f t="shared" si="7"/>
        <v>0.00927643512175469</v>
      </c>
      <c r="AB13" s="40">
        <f t="shared" si="8"/>
        <v>-0.12851729310334437</v>
      </c>
      <c r="AC13" s="40"/>
      <c r="AD13" s="40"/>
    </row>
    <row r="14" spans="1:30" ht="25.5">
      <c r="A14" s="18" t="s">
        <v>17</v>
      </c>
      <c r="B14" s="21" t="s">
        <v>48</v>
      </c>
      <c r="C14" s="23" t="s">
        <v>47</v>
      </c>
      <c r="D14" s="24" t="s">
        <v>50</v>
      </c>
      <c r="E14" s="1">
        <v>40634</v>
      </c>
      <c r="F14" s="10" t="s">
        <v>49</v>
      </c>
      <c r="G14" s="2">
        <v>32.99</v>
      </c>
      <c r="H14" s="4">
        <v>29.95</v>
      </c>
      <c r="I14" s="31">
        <f t="shared" si="1"/>
        <v>29.144344999999998</v>
      </c>
      <c r="J14" s="13">
        <v>18.99</v>
      </c>
      <c r="K14" s="31">
        <f t="shared" si="2"/>
        <v>29.601611999999996</v>
      </c>
      <c r="L14" s="32">
        <v>19.99</v>
      </c>
      <c r="M14" s="4">
        <v>21.17</v>
      </c>
      <c r="N14" s="31">
        <f t="shared" si="0"/>
        <v>20.600527</v>
      </c>
      <c r="O14" s="13">
        <v>4.99</v>
      </c>
      <c r="P14" s="31">
        <f t="shared" si="3"/>
        <v>7.778412</v>
      </c>
      <c r="Q14" s="17">
        <v>19.99</v>
      </c>
      <c r="R14" s="17" t="s">
        <v>58</v>
      </c>
      <c r="S14" s="25" t="s">
        <v>58</v>
      </c>
      <c r="T14" s="34"/>
      <c r="U14" s="19">
        <v>41190</v>
      </c>
      <c r="W14" s="40">
        <f t="shared" si="4"/>
        <v>0.1319520133322607</v>
      </c>
      <c r="X14" s="40">
        <f t="shared" si="9"/>
        <v>0.11446633379290305</v>
      </c>
      <c r="Y14" s="40">
        <f t="shared" si="5"/>
        <v>-0.029636474833871995</v>
      </c>
      <c r="Z14" s="40">
        <f t="shared" si="6"/>
        <v>1.5699332974391171</v>
      </c>
      <c r="AA14" s="40">
        <f t="shared" si="7"/>
        <v>-0.029636474833871995</v>
      </c>
      <c r="AB14" s="40">
        <f t="shared" si="8"/>
        <v>1.5699332974391171</v>
      </c>
      <c r="AC14" s="40"/>
      <c r="AD14" s="40"/>
    </row>
    <row r="15" spans="1:30" ht="25.5">
      <c r="A15" s="18" t="s">
        <v>17</v>
      </c>
      <c r="B15" s="21" t="s">
        <v>52</v>
      </c>
      <c r="C15" s="23" t="s">
        <v>51</v>
      </c>
      <c r="D15" s="24" t="s">
        <v>54</v>
      </c>
      <c r="E15" s="1">
        <v>40269</v>
      </c>
      <c r="F15" s="10" t="s">
        <v>53</v>
      </c>
      <c r="G15" s="2">
        <v>23.95</v>
      </c>
      <c r="H15" s="4">
        <v>16</v>
      </c>
      <c r="I15" s="31">
        <f t="shared" si="1"/>
        <v>15.5696</v>
      </c>
      <c r="J15" s="13">
        <v>7.99</v>
      </c>
      <c r="K15" s="31">
        <f t="shared" si="2"/>
        <v>12.454812</v>
      </c>
      <c r="L15" s="32">
        <v>9.99</v>
      </c>
      <c r="M15" s="4">
        <v>9.49</v>
      </c>
      <c r="N15" s="31">
        <f t="shared" si="0"/>
        <v>9.234719</v>
      </c>
      <c r="O15" s="13">
        <v>5.22</v>
      </c>
      <c r="P15" s="31">
        <f t="shared" si="3"/>
        <v>8.136935999999999</v>
      </c>
      <c r="Q15" s="17">
        <v>9.99</v>
      </c>
      <c r="R15" s="17" t="s">
        <v>58</v>
      </c>
      <c r="S15" s="25" t="s">
        <v>58</v>
      </c>
      <c r="T15" s="34"/>
      <c r="U15" s="19">
        <v>41190</v>
      </c>
      <c r="W15" s="40">
        <f t="shared" si="4"/>
        <v>0.5382540335011818</v>
      </c>
      <c r="X15" s="40">
        <f t="shared" si="9"/>
        <v>0.9229515467595977</v>
      </c>
      <c r="Y15" s="40">
        <f t="shared" si="5"/>
        <v>0.08178711230953528</v>
      </c>
      <c r="Z15" s="40">
        <f t="shared" si="6"/>
        <v>0.22773486236096763</v>
      </c>
      <c r="AA15" s="40">
        <f t="shared" si="7"/>
        <v>0.08178711230953528</v>
      </c>
      <c r="AB15" s="40">
        <f t="shared" si="8"/>
        <v>0.22773486236096763</v>
      </c>
      <c r="AC15" s="40"/>
      <c r="AD15" s="40"/>
    </row>
    <row r="16" spans="1:30" ht="25.5">
      <c r="A16" s="18" t="s">
        <v>17</v>
      </c>
      <c r="B16" s="21" t="s">
        <v>56</v>
      </c>
      <c r="C16" s="23" t="s">
        <v>55</v>
      </c>
      <c r="D16" s="24" t="s">
        <v>59</v>
      </c>
      <c r="E16" s="1">
        <v>41122</v>
      </c>
      <c r="F16" s="10" t="s">
        <v>57</v>
      </c>
      <c r="G16" s="2">
        <v>36</v>
      </c>
      <c r="H16" s="4">
        <v>26.99</v>
      </c>
      <c r="I16" s="31">
        <f t="shared" si="1"/>
        <v>26.263968999999996</v>
      </c>
      <c r="J16" s="13">
        <v>18.99</v>
      </c>
      <c r="K16" s="31">
        <f t="shared" si="2"/>
        <v>29.601611999999996</v>
      </c>
      <c r="L16" s="32" t="s">
        <v>58</v>
      </c>
      <c r="M16" s="4">
        <v>23.3</v>
      </c>
      <c r="N16" s="31">
        <f t="shared" si="0"/>
        <v>22.67323</v>
      </c>
      <c r="O16" s="13">
        <v>9.99</v>
      </c>
      <c r="P16" s="31">
        <f t="shared" si="3"/>
        <v>15.572412</v>
      </c>
      <c r="Q16" s="17">
        <v>21.99</v>
      </c>
      <c r="R16" s="17" t="s">
        <v>58</v>
      </c>
      <c r="S16" s="25" t="s">
        <v>58</v>
      </c>
      <c r="T16" s="34"/>
      <c r="U16" s="19">
        <v>41190</v>
      </c>
      <c r="W16" s="40">
        <f t="shared" si="4"/>
        <v>0.3706991506120041</v>
      </c>
      <c r="X16" s="40">
        <f t="shared" si="9"/>
        <v>0.21614998534539276</v>
      </c>
      <c r="Y16" s="40"/>
      <c r="AA16" s="40">
        <f t="shared" si="7"/>
        <v>-0.030133774499707444</v>
      </c>
      <c r="AB16" s="40">
        <f t="shared" si="8"/>
        <v>0.4121126515275859</v>
      </c>
      <c r="AC16" s="40"/>
      <c r="AD16" s="40"/>
    </row>
    <row r="17" spans="1:30" ht="25.5">
      <c r="A17" s="18" t="s">
        <v>17</v>
      </c>
      <c r="B17" s="21" t="s">
        <v>60</v>
      </c>
      <c r="C17" s="23" t="s">
        <v>61</v>
      </c>
      <c r="D17" s="24" t="s">
        <v>59</v>
      </c>
      <c r="E17" s="1">
        <v>41153</v>
      </c>
      <c r="F17" s="10" t="s">
        <v>62</v>
      </c>
      <c r="G17" s="2">
        <v>29.99</v>
      </c>
      <c r="H17" s="4">
        <v>19.53</v>
      </c>
      <c r="I17" s="31">
        <f t="shared" si="1"/>
        <v>19.004643</v>
      </c>
      <c r="J17" s="13">
        <v>6.99</v>
      </c>
      <c r="K17" s="31">
        <f t="shared" si="2"/>
        <v>10.896012</v>
      </c>
      <c r="L17" s="32" t="s">
        <v>58</v>
      </c>
      <c r="M17" s="4">
        <v>19.04</v>
      </c>
      <c r="N17" s="31">
        <f t="shared" si="0"/>
        <v>18.527824</v>
      </c>
      <c r="O17" s="13">
        <v>8.99</v>
      </c>
      <c r="P17" s="31">
        <f t="shared" si="3"/>
        <v>14.013612</v>
      </c>
      <c r="Q17" s="17">
        <v>17.99</v>
      </c>
      <c r="R17" s="17" t="s">
        <v>58</v>
      </c>
      <c r="S17" s="25" t="s">
        <v>58</v>
      </c>
      <c r="T17" s="34"/>
      <c r="U17" s="19">
        <v>41190</v>
      </c>
      <c r="W17" s="40">
        <f t="shared" si="4"/>
        <v>0.5780354306050366</v>
      </c>
      <c r="X17" s="40">
        <f t="shared" si="9"/>
        <v>1.7523831655104636</v>
      </c>
      <c r="Y17" s="40"/>
      <c r="AA17" s="40">
        <f t="shared" si="7"/>
        <v>-0.02902790959154189</v>
      </c>
      <c r="AB17" s="40">
        <f t="shared" si="8"/>
        <v>0.2837518264384655</v>
      </c>
      <c r="AC17" s="40"/>
      <c r="AD17" s="40"/>
    </row>
    <row r="18" spans="1:30" ht="25.5">
      <c r="A18" s="18" t="s">
        <v>63</v>
      </c>
      <c r="B18" s="21" t="s">
        <v>64</v>
      </c>
      <c r="C18" s="23" t="s">
        <v>65</v>
      </c>
      <c r="D18" s="24" t="s">
        <v>66</v>
      </c>
      <c r="E18" s="1">
        <v>41183</v>
      </c>
      <c r="F18" s="10" t="s">
        <v>67</v>
      </c>
      <c r="G18" s="2">
        <v>19.99</v>
      </c>
      <c r="H18" s="4">
        <v>19.99</v>
      </c>
      <c r="I18" s="31">
        <f t="shared" si="1"/>
        <v>19.452268999999998</v>
      </c>
      <c r="J18" s="13">
        <v>12.99</v>
      </c>
      <c r="K18" s="31">
        <f t="shared" si="2"/>
        <v>20.248812</v>
      </c>
      <c r="L18" s="32" t="s">
        <v>58</v>
      </c>
      <c r="M18" s="4">
        <v>9.99</v>
      </c>
      <c r="N18" s="31">
        <f t="shared" si="0"/>
        <v>9.721269</v>
      </c>
      <c r="O18" s="13">
        <v>7.99</v>
      </c>
      <c r="P18" s="31">
        <f t="shared" si="3"/>
        <v>12.454812</v>
      </c>
      <c r="Q18" s="17">
        <v>12.99</v>
      </c>
      <c r="R18" s="17" t="s">
        <v>58</v>
      </c>
      <c r="S18" s="25" t="s">
        <v>58</v>
      </c>
      <c r="T18" s="34"/>
      <c r="U18" s="19">
        <v>41191</v>
      </c>
      <c r="W18" s="40">
        <f t="shared" si="4"/>
        <v>0.027643613194944017</v>
      </c>
      <c r="X18" s="40">
        <f t="shared" si="9"/>
        <v>-0.012781589359415424</v>
      </c>
      <c r="Y18" s="40"/>
      <c r="AA18" s="40">
        <f t="shared" si="7"/>
        <v>0.3362452988390714</v>
      </c>
      <c r="AB18" s="40">
        <f t="shared" si="8"/>
        <v>0.04297037964121819</v>
      </c>
      <c r="AC18" s="40"/>
      <c r="AD18" s="40"/>
    </row>
    <row r="19" spans="1:30" ht="25.5">
      <c r="A19" s="18" t="s">
        <v>18</v>
      </c>
      <c r="B19" s="21" t="s">
        <v>68</v>
      </c>
      <c r="C19" s="23" t="s">
        <v>69</v>
      </c>
      <c r="D19" s="24" t="s">
        <v>71</v>
      </c>
      <c r="E19" s="1">
        <v>40969</v>
      </c>
      <c r="F19" s="10" t="s">
        <v>70</v>
      </c>
      <c r="G19" s="2">
        <v>39.99</v>
      </c>
      <c r="H19" s="4">
        <v>26</v>
      </c>
      <c r="I19" s="31">
        <f t="shared" si="1"/>
        <v>25.3006</v>
      </c>
      <c r="J19" s="13">
        <v>16.99</v>
      </c>
      <c r="K19" s="31">
        <f t="shared" si="2"/>
        <v>26.484011999999996</v>
      </c>
      <c r="L19" s="32">
        <v>28.15</v>
      </c>
      <c r="M19" s="4">
        <v>9.99</v>
      </c>
      <c r="N19" s="31">
        <f t="shared" si="0"/>
        <v>9.721269</v>
      </c>
      <c r="O19" s="13">
        <v>2.84</v>
      </c>
      <c r="P19" s="31">
        <f t="shared" si="3"/>
        <v>4.426991999999999</v>
      </c>
      <c r="Q19" s="17">
        <v>24.99</v>
      </c>
      <c r="R19" s="17">
        <v>31.11</v>
      </c>
      <c r="S19" s="25" t="s">
        <v>58</v>
      </c>
      <c r="T19" s="34"/>
      <c r="U19" s="19">
        <v>41191</v>
      </c>
      <c r="W19" s="40">
        <f t="shared" si="4"/>
        <v>0.5805949266025312</v>
      </c>
      <c r="X19" s="40">
        <f t="shared" si="9"/>
        <v>0.5099675985647494</v>
      </c>
      <c r="Y19" s="40">
        <f t="shared" si="5"/>
        <v>1.8957124836273946</v>
      </c>
      <c r="Z19" s="40">
        <f t="shared" si="6"/>
        <v>5.358719419416164</v>
      </c>
      <c r="AA19" s="40">
        <f t="shared" si="7"/>
        <v>1.5706520414155807</v>
      </c>
      <c r="AB19" s="40">
        <f t="shared" si="8"/>
        <v>4.644916457947067</v>
      </c>
      <c r="AC19" s="40"/>
      <c r="AD19" s="40"/>
    </row>
    <row r="20" spans="1:30" ht="25.5">
      <c r="A20" s="18" t="s">
        <v>17</v>
      </c>
      <c r="B20" s="21" t="s">
        <v>83</v>
      </c>
      <c r="C20" s="23" t="s">
        <v>79</v>
      </c>
      <c r="D20" s="24" t="s">
        <v>80</v>
      </c>
      <c r="E20" s="1">
        <v>40725</v>
      </c>
      <c r="F20" s="3">
        <v>9780553905656</v>
      </c>
      <c r="G20" s="2">
        <v>39.99</v>
      </c>
      <c r="H20" s="4">
        <v>35</v>
      </c>
      <c r="I20" s="31">
        <f t="shared" si="1"/>
        <v>34.0585</v>
      </c>
      <c r="J20" s="13">
        <v>25</v>
      </c>
      <c r="K20" s="31">
        <f t="shared" si="2"/>
        <v>38.97</v>
      </c>
      <c r="L20" s="32">
        <v>37.89</v>
      </c>
      <c r="M20" s="4">
        <v>13.86</v>
      </c>
      <c r="N20" s="31">
        <f t="shared" si="0"/>
        <v>13.487165999999998</v>
      </c>
      <c r="O20" s="13">
        <v>11.99</v>
      </c>
      <c r="P20" s="31">
        <f t="shared" si="3"/>
        <v>18.690012</v>
      </c>
      <c r="Q20" s="11">
        <v>12.99</v>
      </c>
      <c r="R20" s="11" t="s">
        <v>58</v>
      </c>
      <c r="S20" s="25" t="s">
        <v>58</v>
      </c>
      <c r="T20" s="34"/>
      <c r="U20" s="19">
        <v>41191</v>
      </c>
      <c r="W20" s="40">
        <f t="shared" si="4"/>
        <v>0.17415623119045165</v>
      </c>
      <c r="X20" s="40">
        <f t="shared" si="9"/>
        <v>0.02617397998460369</v>
      </c>
      <c r="Y20" s="40">
        <f t="shared" si="5"/>
        <v>1.8093374100978665</v>
      </c>
      <c r="Z20" s="40">
        <f t="shared" si="6"/>
        <v>1.0272860177938892</v>
      </c>
      <c r="AA20" s="40">
        <f t="shared" si="7"/>
        <v>-0.03686215473287702</v>
      </c>
      <c r="AB20" s="40">
        <f t="shared" si="8"/>
        <v>-0.3049763691965527</v>
      </c>
      <c r="AC20" s="40"/>
      <c r="AD20" s="40"/>
    </row>
    <row r="21" spans="1:30" ht="25.5">
      <c r="A21" s="18" t="s">
        <v>18</v>
      </c>
      <c r="B21" s="21" t="s">
        <v>85</v>
      </c>
      <c r="C21" s="23" t="s">
        <v>86</v>
      </c>
      <c r="D21" s="24" t="s">
        <v>87</v>
      </c>
      <c r="E21" s="1">
        <v>40787</v>
      </c>
      <c r="F21" s="10">
        <v>97804706053567</v>
      </c>
      <c r="G21" s="2">
        <v>180</v>
      </c>
      <c r="H21" s="4">
        <v>149.95</v>
      </c>
      <c r="I21" s="31">
        <f t="shared" si="1"/>
        <v>145.91634499999998</v>
      </c>
      <c r="J21" s="13">
        <v>100</v>
      </c>
      <c r="K21" s="31">
        <f t="shared" si="2"/>
        <v>155.88</v>
      </c>
      <c r="L21" s="32">
        <v>162.34</v>
      </c>
      <c r="M21" s="4">
        <v>119.96</v>
      </c>
      <c r="N21" s="31">
        <f t="shared" si="0"/>
        <v>116.73307599999998</v>
      </c>
      <c r="O21" s="13">
        <v>66.5</v>
      </c>
      <c r="P21" s="31">
        <f t="shared" si="3"/>
        <v>103.6602</v>
      </c>
      <c r="Q21" s="11" t="s">
        <v>58</v>
      </c>
      <c r="R21" s="11" t="s">
        <v>58</v>
      </c>
      <c r="S21" s="25">
        <v>149.95</v>
      </c>
      <c r="T21" s="31">
        <f aca="true" t="shared" si="10" ref="T21:T27">S21*$C$53</f>
        <v>145.91634499999998</v>
      </c>
      <c r="U21" s="19">
        <v>41191</v>
      </c>
      <c r="W21" s="40">
        <f t="shared" si="4"/>
        <v>0.23358353034404766</v>
      </c>
      <c r="X21" s="40">
        <f t="shared" si="9"/>
        <v>0.15473441108545027</v>
      </c>
      <c r="Y21" s="40">
        <f t="shared" si="5"/>
        <v>0.3906940994170327</v>
      </c>
      <c r="Z21" s="40">
        <f t="shared" si="6"/>
        <v>0.5660783984595823</v>
      </c>
      <c r="AC21" s="40"/>
      <c r="AD21" s="40"/>
    </row>
    <row r="22" spans="1:30" ht="25.5">
      <c r="A22" s="18" t="s">
        <v>92</v>
      </c>
      <c r="B22" s="21" t="s">
        <v>90</v>
      </c>
      <c r="C22" s="23" t="s">
        <v>88</v>
      </c>
      <c r="D22" s="24" t="s">
        <v>91</v>
      </c>
      <c r="E22" s="1">
        <v>40878</v>
      </c>
      <c r="F22" s="10">
        <v>9780415872300</v>
      </c>
      <c r="G22" s="2">
        <v>165</v>
      </c>
      <c r="H22" s="4">
        <v>130</v>
      </c>
      <c r="I22" s="31">
        <f t="shared" si="1"/>
        <v>126.503</v>
      </c>
      <c r="J22" s="13">
        <v>76</v>
      </c>
      <c r="K22" s="31">
        <f t="shared" si="2"/>
        <v>118.4688</v>
      </c>
      <c r="L22" s="32">
        <v>147.74</v>
      </c>
      <c r="M22" s="4">
        <v>104</v>
      </c>
      <c r="N22" s="31">
        <f t="shared" si="0"/>
        <v>101.2024</v>
      </c>
      <c r="O22" s="13">
        <v>53.2</v>
      </c>
      <c r="P22" s="31">
        <f t="shared" si="3"/>
        <v>82.92816</v>
      </c>
      <c r="Q22" s="11" t="s">
        <v>58</v>
      </c>
      <c r="R22" s="11" t="s">
        <v>58</v>
      </c>
      <c r="S22" s="25">
        <v>195</v>
      </c>
      <c r="T22" s="31">
        <f t="shared" si="10"/>
        <v>189.7545</v>
      </c>
      <c r="U22" s="19">
        <v>41191</v>
      </c>
      <c r="W22" s="40">
        <f t="shared" si="4"/>
        <v>0.30431689367050585</v>
      </c>
      <c r="X22" s="40">
        <f t="shared" si="9"/>
        <v>0.39277176775657385</v>
      </c>
      <c r="Y22" s="40">
        <f t="shared" si="5"/>
        <v>0.45984680205212536</v>
      </c>
      <c r="Z22" s="40">
        <f t="shared" si="6"/>
        <v>0.781541999726028</v>
      </c>
      <c r="AC22" s="40"/>
      <c r="AD22" s="40"/>
    </row>
    <row r="23" spans="1:30" ht="12.75">
      <c r="A23" s="18" t="s">
        <v>96</v>
      </c>
      <c r="B23" s="18" t="s">
        <v>93</v>
      </c>
      <c r="C23" s="23" t="s">
        <v>94</v>
      </c>
      <c r="D23" s="24" t="s">
        <v>95</v>
      </c>
      <c r="E23" s="1">
        <v>41122</v>
      </c>
      <c r="F23" s="10">
        <v>9781842589532</v>
      </c>
      <c r="G23" s="2">
        <v>35</v>
      </c>
      <c r="H23" s="4">
        <v>32.95</v>
      </c>
      <c r="I23" s="31">
        <f t="shared" si="1"/>
        <v>32.063645</v>
      </c>
      <c r="J23" s="13">
        <v>17.99</v>
      </c>
      <c r="K23" s="31">
        <f t="shared" si="2"/>
        <v>28.042811999999998</v>
      </c>
      <c r="L23" s="32">
        <v>15.77</v>
      </c>
      <c r="M23" s="4">
        <v>9.99</v>
      </c>
      <c r="N23" s="31">
        <f t="shared" si="0"/>
        <v>9.721269</v>
      </c>
      <c r="O23" s="13">
        <v>8.55</v>
      </c>
      <c r="P23" s="31">
        <f t="shared" si="3"/>
        <v>13.32774</v>
      </c>
      <c r="Q23" s="11" t="s">
        <v>58</v>
      </c>
      <c r="R23" s="11" t="s">
        <v>58</v>
      </c>
      <c r="S23" s="25">
        <v>14.99</v>
      </c>
      <c r="T23" s="31">
        <f t="shared" si="10"/>
        <v>14.586769</v>
      </c>
      <c r="U23" s="19">
        <v>41191</v>
      </c>
      <c r="W23" s="40">
        <f t="shared" si="4"/>
        <v>0.09157895180039577</v>
      </c>
      <c r="X23" s="40">
        <f t="shared" si="9"/>
        <v>0.24809166783987302</v>
      </c>
      <c r="Y23" s="40">
        <f t="shared" si="5"/>
        <v>0.6222161942026294</v>
      </c>
      <c r="Z23" s="40">
        <f t="shared" si="6"/>
        <v>0.1832463718529922</v>
      </c>
      <c r="AC23" s="40"/>
      <c r="AD23" s="40"/>
    </row>
    <row r="24" spans="1:30" ht="25.5">
      <c r="A24" s="18" t="s">
        <v>92</v>
      </c>
      <c r="B24" s="18" t="s">
        <v>97</v>
      </c>
      <c r="C24" s="23" t="s">
        <v>98</v>
      </c>
      <c r="D24" s="24" t="s">
        <v>89</v>
      </c>
      <c r="E24" s="1">
        <v>41091</v>
      </c>
      <c r="F24" s="10">
        <v>9780415994200</v>
      </c>
      <c r="G24" s="2">
        <v>238</v>
      </c>
      <c r="H24" s="4">
        <v>155</v>
      </c>
      <c r="I24" s="31">
        <f t="shared" si="1"/>
        <v>150.8305</v>
      </c>
      <c r="J24" s="13">
        <v>95</v>
      </c>
      <c r="K24" s="31">
        <f t="shared" si="2"/>
        <v>148.08599999999998</v>
      </c>
      <c r="L24" s="32">
        <v>167.81</v>
      </c>
      <c r="M24" s="4">
        <v>120</v>
      </c>
      <c r="N24" s="31">
        <f t="shared" si="0"/>
        <v>116.77199999999999</v>
      </c>
      <c r="O24" s="13" t="s">
        <v>58</v>
      </c>
      <c r="P24" s="34"/>
      <c r="Q24" s="11" t="s">
        <v>58</v>
      </c>
      <c r="R24" s="11" t="s">
        <v>58</v>
      </c>
      <c r="S24" s="25">
        <v>232.5</v>
      </c>
      <c r="T24" s="31">
        <f t="shared" si="10"/>
        <v>226.24575</v>
      </c>
      <c r="U24" s="19">
        <v>41191</v>
      </c>
      <c r="W24" s="40">
        <f t="shared" si="4"/>
        <v>0.5779301931638494</v>
      </c>
      <c r="X24" s="40">
        <f t="shared" si="9"/>
        <v>0.6071742095809194</v>
      </c>
      <c r="Y24" s="40">
        <f t="shared" si="5"/>
        <v>0.43707395608536315</v>
      </c>
      <c r="AC24" s="40"/>
      <c r="AD24" s="40"/>
    </row>
    <row r="25" spans="1:30" ht="25.5">
      <c r="A25" s="18" t="s">
        <v>92</v>
      </c>
      <c r="B25" s="18" t="s">
        <v>99</v>
      </c>
      <c r="C25" s="23" t="s">
        <v>100</v>
      </c>
      <c r="D25" s="24" t="s">
        <v>89</v>
      </c>
      <c r="E25" s="1">
        <v>40940</v>
      </c>
      <c r="F25" t="s">
        <v>102</v>
      </c>
      <c r="G25" s="2">
        <v>44</v>
      </c>
      <c r="H25" s="4">
        <v>29.95</v>
      </c>
      <c r="I25" s="31">
        <f t="shared" si="1"/>
        <v>29.144344999999998</v>
      </c>
      <c r="J25" s="13">
        <v>18.99</v>
      </c>
      <c r="K25" s="31">
        <f t="shared" si="2"/>
        <v>29.601611999999996</v>
      </c>
      <c r="L25" s="32">
        <v>32.42</v>
      </c>
      <c r="M25" s="4">
        <v>16.47</v>
      </c>
      <c r="N25" s="31">
        <f t="shared" si="0"/>
        <v>16.026957</v>
      </c>
      <c r="O25" s="13">
        <v>16.24</v>
      </c>
      <c r="P25" s="31">
        <f t="shared" si="3"/>
        <v>25.314911999999996</v>
      </c>
      <c r="Q25" s="11" t="s">
        <v>58</v>
      </c>
      <c r="R25" s="11" t="s">
        <v>58</v>
      </c>
      <c r="S25" s="25">
        <v>165</v>
      </c>
      <c r="T25" s="31">
        <f t="shared" si="10"/>
        <v>160.5615</v>
      </c>
      <c r="U25" s="19">
        <v>41191</v>
      </c>
      <c r="W25" s="40">
        <f t="shared" si="4"/>
        <v>0.5097268440927392</v>
      </c>
      <c r="X25" s="40">
        <f t="shared" si="9"/>
        <v>0.486405537644369</v>
      </c>
      <c r="Y25" s="40">
        <f t="shared" si="5"/>
        <v>1.02284189069703</v>
      </c>
      <c r="Z25" s="40">
        <f t="shared" si="6"/>
        <v>0.2806680900174572</v>
      </c>
      <c r="AC25" s="40"/>
      <c r="AD25" s="40"/>
    </row>
    <row r="26" spans="1:30" ht="25.5">
      <c r="A26" s="18" t="s">
        <v>92</v>
      </c>
      <c r="B26" s="18" t="s">
        <v>103</v>
      </c>
      <c r="C26" s="23" t="s">
        <v>104</v>
      </c>
      <c r="D26" s="24" t="s">
        <v>105</v>
      </c>
      <c r="E26" s="1">
        <v>37012</v>
      </c>
      <c r="F26" s="10">
        <v>9781841190754</v>
      </c>
      <c r="G26" s="2">
        <v>24.95</v>
      </c>
      <c r="H26" s="4">
        <v>28.26</v>
      </c>
      <c r="I26" s="31">
        <f t="shared" si="1"/>
        <v>27.499806</v>
      </c>
      <c r="J26" s="13" t="s">
        <v>58</v>
      </c>
      <c r="K26" s="31" t="e">
        <f t="shared" si="2"/>
        <v>#VALUE!</v>
      </c>
      <c r="L26" s="32">
        <v>6.99</v>
      </c>
      <c r="M26" s="4">
        <v>5.1</v>
      </c>
      <c r="N26" s="31">
        <f t="shared" si="0"/>
        <v>4.962809999999999</v>
      </c>
      <c r="O26" s="13">
        <v>3.29</v>
      </c>
      <c r="P26" s="31">
        <f t="shared" si="3"/>
        <v>5.128452</v>
      </c>
      <c r="Q26" s="11" t="s">
        <v>58</v>
      </c>
      <c r="R26" s="11" t="s">
        <v>58</v>
      </c>
      <c r="S26" s="25">
        <v>5.82</v>
      </c>
      <c r="T26" s="31">
        <f t="shared" si="10"/>
        <v>5.663442</v>
      </c>
      <c r="U26" s="19">
        <v>41191</v>
      </c>
      <c r="W26" s="40">
        <f t="shared" si="4"/>
        <v>-0.09272087228542636</v>
      </c>
      <c r="Y26" s="40">
        <f t="shared" si="5"/>
        <v>0.40847624632012947</v>
      </c>
      <c r="Z26" s="40">
        <f t="shared" si="6"/>
        <v>0.36298438593166127</v>
      </c>
      <c r="AC26" s="40"/>
      <c r="AD26" s="40"/>
    </row>
    <row r="27" spans="1:30" ht="25.5">
      <c r="A27" s="18" t="s">
        <v>92</v>
      </c>
      <c r="B27" s="18" t="s">
        <v>113</v>
      </c>
      <c r="C27" s="23" t="s">
        <v>106</v>
      </c>
      <c r="D27" s="24" t="s">
        <v>107</v>
      </c>
      <c r="E27" s="1">
        <v>41030</v>
      </c>
      <c r="F27" s="10">
        <v>9780865716636</v>
      </c>
      <c r="G27" s="2">
        <v>19.95</v>
      </c>
      <c r="H27" s="4">
        <v>12.95</v>
      </c>
      <c r="I27" s="31">
        <f t="shared" si="1"/>
        <v>12.601645</v>
      </c>
      <c r="J27" s="13">
        <v>10.99</v>
      </c>
      <c r="K27" s="31">
        <f t="shared" si="2"/>
        <v>17.131212</v>
      </c>
      <c r="L27" s="32">
        <v>14.02</v>
      </c>
      <c r="M27" s="4">
        <v>7.68</v>
      </c>
      <c r="N27" s="31">
        <f t="shared" si="0"/>
        <v>7.473407999999999</v>
      </c>
      <c r="O27" s="13">
        <v>7.71</v>
      </c>
      <c r="P27" s="31">
        <f t="shared" si="3"/>
        <v>12.018348</v>
      </c>
      <c r="Q27" s="11" t="s">
        <v>58</v>
      </c>
      <c r="R27" s="11" t="s">
        <v>58</v>
      </c>
      <c r="S27" s="25">
        <v>12.95</v>
      </c>
      <c r="T27" s="31">
        <f t="shared" si="10"/>
        <v>12.601645</v>
      </c>
      <c r="U27" s="19">
        <v>41191</v>
      </c>
      <c r="W27" s="40">
        <f t="shared" si="4"/>
        <v>0.5831266473543733</v>
      </c>
      <c r="X27" s="40">
        <f t="shared" si="9"/>
        <v>0.1645410727507195</v>
      </c>
      <c r="Y27" s="40">
        <f t="shared" si="5"/>
        <v>0.8759848251293121</v>
      </c>
      <c r="Z27" s="40">
        <f t="shared" si="6"/>
        <v>0.16654967887433458</v>
      </c>
      <c r="AC27" s="40"/>
      <c r="AD27" s="40"/>
    </row>
    <row r="28" spans="1:30" ht="12.75">
      <c r="A28" s="18" t="s">
        <v>108</v>
      </c>
      <c r="B28" s="18" t="s">
        <v>109</v>
      </c>
      <c r="C28" s="23" t="s">
        <v>110</v>
      </c>
      <c r="D28" s="24" t="s">
        <v>111</v>
      </c>
      <c r="E28" s="1">
        <v>40817</v>
      </c>
      <c r="F28" t="s">
        <v>112</v>
      </c>
      <c r="G28" s="2">
        <v>29.99</v>
      </c>
      <c r="H28" s="4">
        <v>29.99</v>
      </c>
      <c r="I28" s="31">
        <f t="shared" si="1"/>
        <v>29.183268999999996</v>
      </c>
      <c r="J28" s="13">
        <v>18.99</v>
      </c>
      <c r="K28" s="31">
        <f t="shared" si="2"/>
        <v>29.601611999999996</v>
      </c>
      <c r="L28" s="32" t="s">
        <v>11</v>
      </c>
      <c r="M28" s="4">
        <v>15.87</v>
      </c>
      <c r="N28" s="31">
        <f t="shared" si="0"/>
        <v>15.443096999999998</v>
      </c>
      <c r="O28" s="13">
        <v>4.99</v>
      </c>
      <c r="P28" s="31">
        <f t="shared" si="3"/>
        <v>7.778412</v>
      </c>
      <c r="Q28" s="11" t="s">
        <v>58</v>
      </c>
      <c r="R28" s="11" t="s">
        <v>58</v>
      </c>
      <c r="S28" s="25" t="s">
        <v>26</v>
      </c>
      <c r="T28" s="31"/>
      <c r="U28" s="19">
        <v>41191</v>
      </c>
      <c r="W28" s="40">
        <f t="shared" si="4"/>
        <v>0.027643613194944017</v>
      </c>
      <c r="X28" s="40">
        <f t="shared" si="9"/>
        <v>0.013120501680786933</v>
      </c>
      <c r="Y28" s="40"/>
      <c r="AC28" s="40"/>
      <c r="AD28" s="40"/>
    </row>
    <row r="29" spans="1:30" ht="25.5">
      <c r="A29" s="18" t="s">
        <v>92</v>
      </c>
      <c r="B29" s="18" t="s">
        <v>114</v>
      </c>
      <c r="C29" s="23" t="s">
        <v>115</v>
      </c>
      <c r="D29" s="24" t="s">
        <v>116</v>
      </c>
      <c r="E29" s="1">
        <v>40940</v>
      </c>
      <c r="F29" s="10">
        <v>9781449316273</v>
      </c>
      <c r="G29" s="2">
        <v>27.95</v>
      </c>
      <c r="H29" s="4">
        <v>19.99</v>
      </c>
      <c r="I29" s="31">
        <f t="shared" si="1"/>
        <v>19.452268999999998</v>
      </c>
      <c r="J29" s="13">
        <v>15.5</v>
      </c>
      <c r="K29" s="31">
        <f t="shared" si="2"/>
        <v>24.1614</v>
      </c>
      <c r="L29" s="32">
        <v>17.31</v>
      </c>
      <c r="M29" s="4">
        <v>9.99</v>
      </c>
      <c r="N29" s="31">
        <f t="shared" si="0"/>
        <v>9.721269</v>
      </c>
      <c r="O29" s="13">
        <v>9.75</v>
      </c>
      <c r="P29" s="31">
        <f t="shared" si="3"/>
        <v>15.1983</v>
      </c>
      <c r="Q29" s="11" t="s">
        <v>58</v>
      </c>
      <c r="R29" s="11" t="s">
        <v>58</v>
      </c>
      <c r="S29" s="25">
        <v>15.99</v>
      </c>
      <c r="T29" s="31">
        <f>S29*$C$53</f>
        <v>15.559868999999999</v>
      </c>
      <c r="U29" s="19">
        <v>41191</v>
      </c>
      <c r="W29" s="40">
        <f t="shared" si="4"/>
        <v>0.4368503746272481</v>
      </c>
      <c r="X29" s="40">
        <f t="shared" si="9"/>
        <v>0.1568038275927719</v>
      </c>
      <c r="Y29" s="40">
        <f t="shared" si="5"/>
        <v>0.7806317261666147</v>
      </c>
      <c r="Z29" s="40">
        <f t="shared" si="6"/>
        <v>0.13894317127573474</v>
      </c>
      <c r="AC29" s="40"/>
      <c r="AD29" s="40"/>
    </row>
    <row r="30" spans="1:30" ht="25.5">
      <c r="A30" s="18" t="s">
        <v>92</v>
      </c>
      <c r="B30" s="18" t="s">
        <v>117</v>
      </c>
      <c r="C30" s="23" t="s">
        <v>118</v>
      </c>
      <c r="D30" s="24" t="s">
        <v>71</v>
      </c>
      <c r="E30" s="1">
        <v>40330</v>
      </c>
      <c r="F30" s="10">
        <v>9780747599777</v>
      </c>
      <c r="G30" s="2">
        <v>39.99</v>
      </c>
      <c r="H30" s="4">
        <v>20.64</v>
      </c>
      <c r="I30" s="31">
        <f t="shared" si="1"/>
        <v>20.084784</v>
      </c>
      <c r="J30" s="13">
        <v>18.99</v>
      </c>
      <c r="K30" s="31">
        <f t="shared" si="2"/>
        <v>29.601611999999996</v>
      </c>
      <c r="L30" s="32" t="s">
        <v>58</v>
      </c>
      <c r="M30" s="4">
        <v>17.04</v>
      </c>
      <c r="N30" s="31">
        <f t="shared" si="0"/>
        <v>16.581623999999998</v>
      </c>
      <c r="O30" s="13">
        <v>11.11</v>
      </c>
      <c r="P30" s="31">
        <f t="shared" si="3"/>
        <v>17.318268</v>
      </c>
      <c r="Q30" s="11">
        <v>35.99</v>
      </c>
      <c r="R30" s="11" t="s">
        <v>58</v>
      </c>
      <c r="S30" s="25" t="s">
        <v>58</v>
      </c>
      <c r="T30" s="34"/>
      <c r="U30" s="19">
        <v>41191</v>
      </c>
      <c r="W30" s="40">
        <f t="shared" si="4"/>
        <v>0.9910595005652041</v>
      </c>
      <c r="X30" s="40">
        <f t="shared" si="9"/>
        <v>0.3509399420545072</v>
      </c>
      <c r="Y30" s="40"/>
      <c r="AA30" s="40">
        <f t="shared" si="7"/>
        <v>1.1704749788078663</v>
      </c>
      <c r="AB30" s="40">
        <f t="shared" si="8"/>
        <v>1.0781523879870667</v>
      </c>
      <c r="AC30" s="40"/>
      <c r="AD30" s="40"/>
    </row>
    <row r="31" spans="1:30" ht="25.5">
      <c r="A31" s="18" t="s">
        <v>17</v>
      </c>
      <c r="B31" s="18" t="s">
        <v>119</v>
      </c>
      <c r="C31" s="23" t="s">
        <v>120</v>
      </c>
      <c r="D31" s="24" t="s">
        <v>121</v>
      </c>
      <c r="E31" s="1">
        <v>41000</v>
      </c>
      <c r="F31" s="10">
        <v>9781444731705</v>
      </c>
      <c r="G31" s="2">
        <v>39.99</v>
      </c>
      <c r="H31" s="4">
        <v>27</v>
      </c>
      <c r="I31" s="31">
        <f t="shared" si="1"/>
        <v>26.273699999999998</v>
      </c>
      <c r="J31" s="13">
        <v>19.99</v>
      </c>
      <c r="K31" s="31">
        <f t="shared" si="2"/>
        <v>31.160411999999997</v>
      </c>
      <c r="L31" s="32">
        <v>19.99</v>
      </c>
      <c r="M31" s="4">
        <v>21.17</v>
      </c>
      <c r="N31" s="31">
        <f t="shared" si="0"/>
        <v>20.600527</v>
      </c>
      <c r="O31" s="13">
        <v>10.99</v>
      </c>
      <c r="P31" s="31">
        <f t="shared" si="3"/>
        <v>17.131212</v>
      </c>
      <c r="Q31" s="11">
        <v>19.99</v>
      </c>
      <c r="R31" s="11" t="s">
        <v>58</v>
      </c>
      <c r="S31" s="25" t="s">
        <v>58</v>
      </c>
      <c r="T31" s="34"/>
      <c r="U31" s="19">
        <v>41191</v>
      </c>
      <c r="W31" s="40">
        <f t="shared" si="4"/>
        <v>0.5220543737654006</v>
      </c>
      <c r="X31" s="40">
        <f t="shared" si="9"/>
        <v>0.2833591545580336</v>
      </c>
      <c r="Y31" s="40">
        <f t="shared" si="5"/>
        <v>-0.029636474833871995</v>
      </c>
      <c r="Z31" s="40">
        <f t="shared" si="6"/>
        <v>0.16687599219483107</v>
      </c>
      <c r="AA31" s="40">
        <f t="shared" si="7"/>
        <v>-0.029636474833871995</v>
      </c>
      <c r="AB31" s="40">
        <f t="shared" si="8"/>
        <v>0.16687599219483107</v>
      </c>
      <c r="AC31" s="40"/>
      <c r="AD31" s="40"/>
    </row>
    <row r="32" spans="1:30" ht="25.5">
      <c r="A32" s="18" t="s">
        <v>18</v>
      </c>
      <c r="B32" s="18" t="s">
        <v>122</v>
      </c>
      <c r="C32" s="23" t="s">
        <v>123</v>
      </c>
      <c r="D32" s="24" t="s">
        <v>124</v>
      </c>
      <c r="E32" s="1">
        <v>41061</v>
      </c>
      <c r="F32" s="10">
        <v>9780747810568</v>
      </c>
      <c r="G32" s="2">
        <v>16.99</v>
      </c>
      <c r="H32" s="4">
        <v>15.95</v>
      </c>
      <c r="I32" s="31">
        <f t="shared" si="1"/>
        <v>15.520945</v>
      </c>
      <c r="J32" s="13">
        <v>6.99</v>
      </c>
      <c r="K32" s="31">
        <f t="shared" si="2"/>
        <v>10.896012</v>
      </c>
      <c r="L32" s="32">
        <v>11.85</v>
      </c>
      <c r="M32" s="4">
        <v>6.39</v>
      </c>
      <c r="N32" s="31">
        <f t="shared" si="0"/>
        <v>6.218108999999999</v>
      </c>
      <c r="O32" s="13">
        <v>4.28</v>
      </c>
      <c r="P32" s="31">
        <f t="shared" si="3"/>
        <v>6.671664</v>
      </c>
      <c r="Q32" s="11">
        <v>7.99</v>
      </c>
      <c r="R32" s="11" t="s">
        <v>58</v>
      </c>
      <c r="S32" s="25" t="s">
        <v>58</v>
      </c>
      <c r="T32" s="34"/>
      <c r="U32" s="19">
        <v>41191</v>
      </c>
      <c r="W32" s="40">
        <f t="shared" si="4"/>
        <v>0.09464984251925368</v>
      </c>
      <c r="X32" s="40">
        <f t="shared" si="9"/>
        <v>0.559286094765681</v>
      </c>
      <c r="Y32" s="40">
        <f t="shared" si="5"/>
        <v>0.905724071417854</v>
      </c>
      <c r="Z32" s="40">
        <f t="shared" si="6"/>
        <v>0.7761685840294115</v>
      </c>
      <c r="AA32" s="40">
        <f t="shared" si="7"/>
        <v>0.2849565679855406</v>
      </c>
      <c r="AB32" s="40">
        <f t="shared" si="8"/>
        <v>0.19760227733291136</v>
      </c>
      <c r="AC32" s="40"/>
      <c r="AD32" s="40"/>
    </row>
    <row r="33" spans="1:30" ht="25.5">
      <c r="A33" s="18" t="s">
        <v>108</v>
      </c>
      <c r="B33" s="18" t="s">
        <v>125</v>
      </c>
      <c r="C33" s="23" t="s">
        <v>126</v>
      </c>
      <c r="D33" s="24" t="s">
        <v>127</v>
      </c>
      <c r="E33" s="1">
        <v>39600</v>
      </c>
      <c r="F33" s="10">
        <v>9780575081406</v>
      </c>
      <c r="G33" s="2">
        <v>19.99</v>
      </c>
      <c r="H33" s="4">
        <v>17</v>
      </c>
      <c r="I33" s="31">
        <f t="shared" si="1"/>
        <v>16.5427</v>
      </c>
      <c r="J33" s="13">
        <v>8.99</v>
      </c>
      <c r="K33" s="31">
        <f t="shared" si="2"/>
        <v>14.013612</v>
      </c>
      <c r="L33" s="32">
        <v>11.99</v>
      </c>
      <c r="M33" s="4">
        <v>12.69</v>
      </c>
      <c r="N33" s="31">
        <f t="shared" si="0"/>
        <v>12.348638999999999</v>
      </c>
      <c r="O33" s="13">
        <v>4.99</v>
      </c>
      <c r="P33" s="31">
        <f t="shared" si="3"/>
        <v>7.778412</v>
      </c>
      <c r="Q33" s="11">
        <v>11.99</v>
      </c>
      <c r="R33" s="11" t="s">
        <v>58</v>
      </c>
      <c r="S33" s="25" t="s">
        <v>58</v>
      </c>
      <c r="T33" s="34"/>
      <c r="U33" s="19">
        <v>41191</v>
      </c>
      <c r="W33" s="40">
        <f t="shared" si="4"/>
        <v>0.20838798986864293</v>
      </c>
      <c r="X33" s="40">
        <f t="shared" si="9"/>
        <v>0.426470206253748</v>
      </c>
      <c r="Y33" s="40">
        <f t="shared" si="5"/>
        <v>-0.02904279572833879</v>
      </c>
      <c r="Z33" s="40">
        <f t="shared" si="6"/>
        <v>0.5414457346820918</v>
      </c>
      <c r="AA33" s="40">
        <f t="shared" si="7"/>
        <v>-0.02904279572833879</v>
      </c>
      <c r="AB33" s="40">
        <f t="shared" si="8"/>
        <v>0.5414457346820918</v>
      </c>
      <c r="AC33" s="40"/>
      <c r="AD33" s="40"/>
    </row>
    <row r="34" spans="1:30" ht="38.25">
      <c r="A34" s="18" t="s">
        <v>17</v>
      </c>
      <c r="B34" s="18" t="s">
        <v>128</v>
      </c>
      <c r="C34" s="23" t="s">
        <v>129</v>
      </c>
      <c r="D34" s="24" t="s">
        <v>130</v>
      </c>
      <c r="E34" s="1">
        <v>41091</v>
      </c>
      <c r="F34" s="10">
        <v>9780755384747</v>
      </c>
      <c r="G34" s="2">
        <v>29.99</v>
      </c>
      <c r="H34" s="4">
        <v>16.09</v>
      </c>
      <c r="I34" s="31">
        <f t="shared" si="1"/>
        <v>15.657179</v>
      </c>
      <c r="J34" s="13">
        <v>13.99</v>
      </c>
      <c r="K34" s="31">
        <f t="shared" si="2"/>
        <v>21.807612</v>
      </c>
      <c r="L34" s="32">
        <v>16.99</v>
      </c>
      <c r="M34" s="4">
        <v>17.98</v>
      </c>
      <c r="N34" s="31">
        <f t="shared" si="0"/>
        <v>17.496338</v>
      </c>
      <c r="O34" s="13">
        <v>7.99</v>
      </c>
      <c r="P34" s="31">
        <f t="shared" si="3"/>
        <v>12.454812</v>
      </c>
      <c r="Q34" s="11">
        <v>16.99</v>
      </c>
      <c r="R34" s="11" t="s">
        <v>58</v>
      </c>
      <c r="S34" s="25" t="s">
        <v>58</v>
      </c>
      <c r="T34" s="34"/>
      <c r="U34" s="19">
        <v>41191</v>
      </c>
      <c r="W34" s="40">
        <f t="shared" si="4"/>
        <v>0.9154152864957346</v>
      </c>
      <c r="X34" s="40">
        <f t="shared" si="9"/>
        <v>0.3752078861271009</v>
      </c>
      <c r="Y34" s="40">
        <f t="shared" si="5"/>
        <v>-0.028939655829694377</v>
      </c>
      <c r="Z34" s="40">
        <f t="shared" si="6"/>
        <v>0.3641313895384368</v>
      </c>
      <c r="AA34" s="40">
        <f t="shared" si="7"/>
        <v>-0.028939655829694377</v>
      </c>
      <c r="AB34" s="40">
        <f t="shared" si="8"/>
        <v>0.3641313895384368</v>
      </c>
      <c r="AC34" s="40"/>
      <c r="AD34" s="40"/>
    </row>
    <row r="35" spans="1:30" ht="25.5">
      <c r="A35" s="18" t="s">
        <v>18</v>
      </c>
      <c r="B35" s="18" t="s">
        <v>131</v>
      </c>
      <c r="C35" s="23" t="s">
        <v>132</v>
      </c>
      <c r="D35" s="24" t="s">
        <v>133</v>
      </c>
      <c r="E35" s="1">
        <v>40848</v>
      </c>
      <c r="F35" s="10">
        <v>9781742703589</v>
      </c>
      <c r="G35" s="2">
        <v>17.95</v>
      </c>
      <c r="H35" s="4">
        <v>10.95</v>
      </c>
      <c r="I35" s="31">
        <f t="shared" si="1"/>
        <v>10.655444999999999</v>
      </c>
      <c r="J35" s="13">
        <v>7.99</v>
      </c>
      <c r="K35" s="31">
        <f t="shared" si="2"/>
        <v>12.454812</v>
      </c>
      <c r="L35" s="32">
        <v>6.99</v>
      </c>
      <c r="M35" s="4">
        <v>5.59</v>
      </c>
      <c r="N35" s="31">
        <f t="shared" si="0"/>
        <v>5.439629</v>
      </c>
      <c r="O35" s="13">
        <v>3.35</v>
      </c>
      <c r="P35" s="31">
        <f t="shared" si="3"/>
        <v>5.22198</v>
      </c>
      <c r="Q35" s="11">
        <v>7.99</v>
      </c>
      <c r="R35" s="11" t="s">
        <v>58</v>
      </c>
      <c r="S35" s="25">
        <v>6.99</v>
      </c>
      <c r="T35" s="31">
        <f aca="true" t="shared" si="11" ref="T35:T46">S35*$C$53</f>
        <v>6.801969</v>
      </c>
      <c r="U35" s="19">
        <v>41192</v>
      </c>
      <c r="W35" s="40">
        <f t="shared" si="4"/>
        <v>0.6845847357853194</v>
      </c>
      <c r="X35" s="40">
        <f t="shared" si="9"/>
        <v>0.4412100319137695</v>
      </c>
      <c r="Y35" s="40">
        <f t="shared" si="5"/>
        <v>0.2850141066605829</v>
      </c>
      <c r="Z35" s="40">
        <f t="shared" si="6"/>
        <v>0.338572725288109</v>
      </c>
      <c r="AA35" s="40">
        <f t="shared" si="7"/>
        <v>0.4688501734217536</v>
      </c>
      <c r="AB35" s="40">
        <f t="shared" si="8"/>
        <v>0.530070969249212</v>
      </c>
      <c r="AC35" s="40"/>
      <c r="AD35" s="40"/>
    </row>
    <row r="36" spans="1:30" ht="25.5">
      <c r="A36" s="18" t="s">
        <v>92</v>
      </c>
      <c r="B36" s="18" t="s">
        <v>134</v>
      </c>
      <c r="C36" s="23" t="s">
        <v>136</v>
      </c>
      <c r="D36" s="24" t="s">
        <v>135</v>
      </c>
      <c r="E36" s="1">
        <v>40664</v>
      </c>
      <c r="F36" s="10">
        <v>9781598844511</v>
      </c>
      <c r="G36" s="2">
        <v>55.95</v>
      </c>
      <c r="H36" s="4">
        <v>35</v>
      </c>
      <c r="I36" s="31">
        <f t="shared" si="1"/>
        <v>34.0585</v>
      </c>
      <c r="J36" s="13">
        <v>27</v>
      </c>
      <c r="K36" s="31">
        <f t="shared" si="2"/>
        <v>42.0876</v>
      </c>
      <c r="L36" s="32">
        <v>37.89</v>
      </c>
      <c r="M36" s="4">
        <v>16.5</v>
      </c>
      <c r="N36" s="31">
        <f t="shared" si="0"/>
        <v>16.05615</v>
      </c>
      <c r="O36" s="13">
        <v>19.24</v>
      </c>
      <c r="P36" s="31">
        <f t="shared" si="3"/>
        <v>29.991311999999997</v>
      </c>
      <c r="Q36" s="11" t="s">
        <v>58</v>
      </c>
      <c r="R36" s="11" t="s">
        <v>58</v>
      </c>
      <c r="S36" s="25">
        <v>49</v>
      </c>
      <c r="T36" s="31">
        <f t="shared" si="11"/>
        <v>47.6819</v>
      </c>
      <c r="U36" s="19">
        <v>41192</v>
      </c>
      <c r="W36" s="40">
        <f t="shared" si="4"/>
        <v>0.6427617188073462</v>
      </c>
      <c r="X36" s="40">
        <f t="shared" si="9"/>
        <v>0.329370170786645</v>
      </c>
      <c r="Y36" s="40">
        <f t="shared" si="5"/>
        <v>1.3598434244822077</v>
      </c>
      <c r="Z36" s="40">
        <f t="shared" si="6"/>
        <v>0.26336587075617124</v>
      </c>
      <c r="AC36" s="40"/>
      <c r="AD36" s="40"/>
    </row>
    <row r="37" spans="1:30" ht="25.5">
      <c r="A37" s="18" t="s">
        <v>17</v>
      </c>
      <c r="B37" s="18" t="s">
        <v>137</v>
      </c>
      <c r="C37" s="23" t="s">
        <v>138</v>
      </c>
      <c r="D37" s="24" t="s">
        <v>140</v>
      </c>
      <c r="E37" s="1">
        <v>40513</v>
      </c>
      <c r="F37" t="s">
        <v>139</v>
      </c>
      <c r="G37" s="2">
        <v>21.99</v>
      </c>
      <c r="H37" s="4">
        <v>15.99</v>
      </c>
      <c r="I37" s="31">
        <f t="shared" si="1"/>
        <v>15.559868999999999</v>
      </c>
      <c r="J37" s="13">
        <v>7.99</v>
      </c>
      <c r="K37" s="31">
        <f t="shared" si="2"/>
        <v>12.454812</v>
      </c>
      <c r="L37" s="32">
        <v>12.99</v>
      </c>
      <c r="M37" s="4">
        <v>13.75</v>
      </c>
      <c r="N37" s="31">
        <f t="shared" si="0"/>
        <v>13.380125</v>
      </c>
      <c r="O37" s="13">
        <v>4.99</v>
      </c>
      <c r="P37" s="31">
        <f t="shared" si="3"/>
        <v>7.778412</v>
      </c>
      <c r="Q37" s="11">
        <v>12.99</v>
      </c>
      <c r="R37" s="11" t="s">
        <v>58</v>
      </c>
      <c r="S37" s="25">
        <v>14.99</v>
      </c>
      <c r="T37" s="31">
        <f t="shared" si="11"/>
        <v>14.586769</v>
      </c>
      <c r="U37" s="19">
        <v>41192</v>
      </c>
      <c r="W37" s="40">
        <f t="shared" si="4"/>
        <v>0.41325097274276534</v>
      </c>
      <c r="X37" s="40">
        <f t="shared" si="9"/>
        <v>0.7655826519099604</v>
      </c>
      <c r="Y37" s="40">
        <f t="shared" si="5"/>
        <v>-0.029157051970740144</v>
      </c>
      <c r="Z37" s="40">
        <f t="shared" si="6"/>
        <v>0.6700066800267201</v>
      </c>
      <c r="AA37" s="40">
        <f t="shared" si="7"/>
        <v>-0.029157051970740144</v>
      </c>
      <c r="AB37" s="40">
        <f t="shared" si="8"/>
        <v>0.6700066800267201</v>
      </c>
      <c r="AC37" s="40"/>
      <c r="AD37" s="40"/>
    </row>
    <row r="38" spans="1:30" ht="38.25">
      <c r="A38" s="18" t="s">
        <v>18</v>
      </c>
      <c r="B38" s="18" t="s">
        <v>141</v>
      </c>
      <c r="C38" s="23" t="s">
        <v>142</v>
      </c>
      <c r="D38" s="23" t="s">
        <v>87</v>
      </c>
      <c r="E38" s="1">
        <v>40817</v>
      </c>
      <c r="F38" s="10">
        <v>9780470979761</v>
      </c>
      <c r="G38" s="2">
        <v>37.95</v>
      </c>
      <c r="H38" s="4">
        <v>29.95</v>
      </c>
      <c r="I38" s="31">
        <f t="shared" si="1"/>
        <v>29.144344999999998</v>
      </c>
      <c r="J38" s="13">
        <v>19.99</v>
      </c>
      <c r="K38" s="31">
        <f t="shared" si="2"/>
        <v>31.160411999999997</v>
      </c>
      <c r="L38" s="32">
        <v>34.09</v>
      </c>
      <c r="M38" s="4">
        <v>16.47</v>
      </c>
      <c r="N38" s="31">
        <f t="shared" si="0"/>
        <v>16.026957</v>
      </c>
      <c r="O38" s="13">
        <v>12.59</v>
      </c>
      <c r="P38" s="31">
        <f t="shared" si="3"/>
        <v>19.625291999999998</v>
      </c>
      <c r="Q38" s="11">
        <v>24.99</v>
      </c>
      <c r="R38" s="11">
        <v>28.85</v>
      </c>
      <c r="S38" s="25">
        <v>29.95</v>
      </c>
      <c r="T38" s="31">
        <f t="shared" si="11"/>
        <v>29.144344999999998</v>
      </c>
      <c r="U38" s="19">
        <v>41192</v>
      </c>
      <c r="W38" s="40">
        <f t="shared" si="4"/>
        <v>0.30213940302998776</v>
      </c>
      <c r="X38" s="40">
        <f t="shared" si="9"/>
        <v>0.21789147075462312</v>
      </c>
      <c r="Y38" s="40">
        <f t="shared" si="5"/>
        <v>1.1270413341721701</v>
      </c>
      <c r="Z38" s="40">
        <f t="shared" si="6"/>
        <v>0.7370442182465364</v>
      </c>
      <c r="AA38" s="40">
        <f t="shared" si="7"/>
        <v>0.5592479595471553</v>
      </c>
      <c r="AB38" s="40">
        <f t="shared" si="8"/>
        <v>0.27335684992610565</v>
      </c>
      <c r="AC38" s="40"/>
      <c r="AD38" s="40"/>
    </row>
    <row r="39" spans="1:30" ht="25.5">
      <c r="A39" s="18" t="s">
        <v>18</v>
      </c>
      <c r="B39" s="18" t="s">
        <v>147</v>
      </c>
      <c r="C39" s="23" t="s">
        <v>148</v>
      </c>
      <c r="D39" s="24" t="s">
        <v>149</v>
      </c>
      <c r="E39" s="1">
        <v>40756</v>
      </c>
      <c r="F39" s="10">
        <v>9781118012284</v>
      </c>
      <c r="G39" s="2">
        <v>22.95</v>
      </c>
      <c r="H39" s="4">
        <v>17.99</v>
      </c>
      <c r="I39" s="31">
        <f t="shared" si="1"/>
        <v>17.506068999999997</v>
      </c>
      <c r="J39" s="13">
        <v>12.99</v>
      </c>
      <c r="K39" s="31">
        <f t="shared" si="2"/>
        <v>20.248812</v>
      </c>
      <c r="L39" s="32">
        <v>16.49</v>
      </c>
      <c r="M39" s="20" t="s">
        <v>58</v>
      </c>
      <c r="N39" s="34"/>
      <c r="O39" s="13" t="s">
        <v>58</v>
      </c>
      <c r="P39" s="34"/>
      <c r="Q39" s="11" t="s">
        <v>58</v>
      </c>
      <c r="R39" s="11" t="s">
        <v>58</v>
      </c>
      <c r="S39" s="25">
        <v>17.99</v>
      </c>
      <c r="T39" s="31">
        <f t="shared" si="11"/>
        <v>17.506068999999997</v>
      </c>
      <c r="U39" s="19">
        <v>41192</v>
      </c>
      <c r="W39" s="40">
        <f t="shared" si="4"/>
        <v>0.3109739256711488</v>
      </c>
      <c r="X39" s="40">
        <f t="shared" si="9"/>
        <v>0.1333998261231324</v>
      </c>
      <c r="Y39" s="40"/>
      <c r="AC39" s="40"/>
      <c r="AD39" s="40"/>
    </row>
    <row r="40" spans="1:30" ht="38.25">
      <c r="A40" s="18" t="s">
        <v>18</v>
      </c>
      <c r="B40" s="18" t="s">
        <v>150</v>
      </c>
      <c r="C40" s="23" t="s">
        <v>151</v>
      </c>
      <c r="D40" s="24" t="s">
        <v>152</v>
      </c>
      <c r="E40" s="1">
        <v>41153</v>
      </c>
      <c r="F40" s="10">
        <v>9780794606008</v>
      </c>
      <c r="G40" s="2">
        <v>27.99</v>
      </c>
      <c r="H40" s="4">
        <v>24.95</v>
      </c>
      <c r="I40" s="31">
        <f t="shared" si="1"/>
        <v>24.278844999999997</v>
      </c>
      <c r="J40" s="13">
        <v>15.59</v>
      </c>
      <c r="K40" s="31">
        <f t="shared" si="2"/>
        <v>24.301692</v>
      </c>
      <c r="L40" s="32">
        <v>27.01</v>
      </c>
      <c r="M40" s="13" t="s">
        <v>58</v>
      </c>
      <c r="N40" s="34"/>
      <c r="O40" s="13" t="s">
        <v>58</v>
      </c>
      <c r="P40" s="34"/>
      <c r="Q40" s="11" t="s">
        <v>58</v>
      </c>
      <c r="R40" s="11" t="s">
        <v>58</v>
      </c>
      <c r="S40" s="25">
        <v>24.95</v>
      </c>
      <c r="T40" s="31">
        <f t="shared" si="11"/>
        <v>24.278844999999997</v>
      </c>
      <c r="U40" s="19">
        <v>41192</v>
      </c>
      <c r="W40" s="40">
        <f t="shared" si="4"/>
        <v>0.15285550033372686</v>
      </c>
      <c r="X40" s="40">
        <f t="shared" si="9"/>
        <v>0.1517716544181369</v>
      </c>
      <c r="Y40" s="40"/>
      <c r="AC40" s="40"/>
      <c r="AD40" s="40"/>
    </row>
    <row r="41" spans="1:30" ht="25.5">
      <c r="A41" s="18" t="s">
        <v>18</v>
      </c>
      <c r="B41" s="18" t="s">
        <v>153</v>
      </c>
      <c r="C41" s="23" t="s">
        <v>154</v>
      </c>
      <c r="D41" s="24" t="s">
        <v>155</v>
      </c>
      <c r="E41" s="1">
        <v>39814</v>
      </c>
      <c r="F41" s="10">
        <v>9781741757569</v>
      </c>
      <c r="G41" s="2">
        <v>24.94</v>
      </c>
      <c r="H41" s="4">
        <v>16</v>
      </c>
      <c r="I41" s="31">
        <f t="shared" si="1"/>
        <v>15.5696</v>
      </c>
      <c r="J41" s="13">
        <v>8.99</v>
      </c>
      <c r="K41" s="31">
        <f t="shared" si="2"/>
        <v>14.013612</v>
      </c>
      <c r="L41" s="32">
        <v>24.95</v>
      </c>
      <c r="M41" s="4">
        <v>10.34</v>
      </c>
      <c r="N41" s="31">
        <f t="shared" si="0"/>
        <v>10.061854</v>
      </c>
      <c r="O41" s="13">
        <v>4.74</v>
      </c>
      <c r="P41" s="31">
        <f t="shared" si="3"/>
        <v>7.388712</v>
      </c>
      <c r="Q41" s="11" t="s">
        <v>58</v>
      </c>
      <c r="R41" s="11" t="s">
        <v>58</v>
      </c>
      <c r="S41" s="25">
        <v>27.22</v>
      </c>
      <c r="T41" s="31">
        <f t="shared" si="11"/>
        <v>26.487782</v>
      </c>
      <c r="U41" s="19">
        <v>41192</v>
      </c>
      <c r="W41" s="40">
        <f t="shared" si="4"/>
        <v>0.6018394820676192</v>
      </c>
      <c r="X41" s="40">
        <f t="shared" si="9"/>
        <v>0.7796981962965723</v>
      </c>
      <c r="Y41" s="40">
        <f t="shared" si="5"/>
        <v>1.4796622968291926</v>
      </c>
      <c r="Z41" s="40">
        <f t="shared" si="6"/>
        <v>2.3767725687508188</v>
      </c>
      <c r="AC41" s="40"/>
      <c r="AD41" s="40"/>
    </row>
    <row r="42" spans="1:30" ht="51">
      <c r="A42" s="18" t="s">
        <v>18</v>
      </c>
      <c r="B42" s="18" t="s">
        <v>156</v>
      </c>
      <c r="C42" s="23" t="s">
        <v>157</v>
      </c>
      <c r="D42" s="24" t="s">
        <v>158</v>
      </c>
      <c r="E42" s="1">
        <v>41153</v>
      </c>
      <c r="F42" s="10">
        <v>9780720613520</v>
      </c>
      <c r="G42" s="2">
        <v>45</v>
      </c>
      <c r="H42" s="4">
        <v>28.95</v>
      </c>
      <c r="I42" s="31">
        <f t="shared" si="1"/>
        <v>28.171245</v>
      </c>
      <c r="J42" s="13">
        <v>14.99</v>
      </c>
      <c r="K42" s="31">
        <f t="shared" si="2"/>
        <v>23.366412</v>
      </c>
      <c r="L42" s="32">
        <v>17.35</v>
      </c>
      <c r="M42" s="4">
        <v>9.99</v>
      </c>
      <c r="N42" s="31">
        <f t="shared" si="0"/>
        <v>9.721269</v>
      </c>
      <c r="O42" s="13">
        <v>9.43</v>
      </c>
      <c r="P42" s="31">
        <f t="shared" si="3"/>
        <v>14.699484</v>
      </c>
      <c r="Q42" s="11">
        <v>17.99</v>
      </c>
      <c r="R42" s="11" t="s">
        <v>58</v>
      </c>
      <c r="S42" s="25">
        <v>16.03</v>
      </c>
      <c r="T42" s="31">
        <f t="shared" si="11"/>
        <v>15.598793</v>
      </c>
      <c r="U42" s="19">
        <v>41192</v>
      </c>
      <c r="W42" s="40">
        <f t="shared" si="4"/>
        <v>0.5973734920128664</v>
      </c>
      <c r="X42" s="40">
        <f t="shared" si="9"/>
        <v>0.9258412459730658</v>
      </c>
      <c r="Y42" s="40">
        <f t="shared" si="5"/>
        <v>0.7847464153085366</v>
      </c>
      <c r="Z42" s="40">
        <f t="shared" si="6"/>
        <v>0.1803135402576037</v>
      </c>
      <c r="AA42" s="40">
        <f t="shared" si="7"/>
        <v>0.8505814415792834</v>
      </c>
      <c r="AB42" s="40">
        <f t="shared" si="8"/>
        <v>0.2238524835293536</v>
      </c>
      <c r="AC42" s="40"/>
      <c r="AD42" s="40"/>
    </row>
    <row r="43" spans="1:30" ht="25.5">
      <c r="A43" s="18" t="s">
        <v>18</v>
      </c>
      <c r="B43" s="18" t="s">
        <v>159</v>
      </c>
      <c r="C43" s="23" t="s">
        <v>161</v>
      </c>
      <c r="D43" s="23" t="s">
        <v>160</v>
      </c>
      <c r="E43" s="1">
        <v>41153</v>
      </c>
      <c r="F43" s="10">
        <v>9781119942542</v>
      </c>
      <c r="G43" s="2">
        <v>29.95</v>
      </c>
      <c r="H43" s="4">
        <v>24.95</v>
      </c>
      <c r="I43" s="31">
        <f t="shared" si="1"/>
        <v>24.278844999999997</v>
      </c>
      <c r="J43" s="13">
        <v>8.99</v>
      </c>
      <c r="K43" s="31">
        <f t="shared" si="2"/>
        <v>14.013612</v>
      </c>
      <c r="L43" s="32">
        <v>27.01</v>
      </c>
      <c r="M43" s="4">
        <v>9.99</v>
      </c>
      <c r="N43" s="31">
        <f t="shared" si="0"/>
        <v>9.721269</v>
      </c>
      <c r="O43" s="13">
        <v>8.54</v>
      </c>
      <c r="P43" s="31">
        <f t="shared" si="3"/>
        <v>13.312151999999998</v>
      </c>
      <c r="Q43" s="11">
        <v>16.99</v>
      </c>
      <c r="R43" s="11" t="s">
        <v>58</v>
      </c>
      <c r="S43" s="25">
        <v>24.95</v>
      </c>
      <c r="T43" s="31">
        <f t="shared" si="11"/>
        <v>24.278844999999997</v>
      </c>
      <c r="U43" s="19">
        <v>41192</v>
      </c>
      <c r="W43" s="40">
        <f t="shared" si="4"/>
        <v>0.23358421704162624</v>
      </c>
      <c r="X43" s="40">
        <f t="shared" si="9"/>
        <v>1.1372077377338545</v>
      </c>
      <c r="Y43" s="40">
        <f t="shared" si="5"/>
        <v>1.7784438430826266</v>
      </c>
      <c r="Z43" s="40">
        <f t="shared" si="6"/>
        <v>1.0289732268682035</v>
      </c>
      <c r="AA43" s="40">
        <f t="shared" si="7"/>
        <v>0.7477142130312411</v>
      </c>
      <c r="AB43" s="40">
        <f t="shared" si="8"/>
        <v>0.2762774944276478</v>
      </c>
      <c r="AC43" s="40"/>
      <c r="AD43" s="40"/>
    </row>
    <row r="44" spans="1:30" ht="25.5">
      <c r="A44" s="18" t="s">
        <v>18</v>
      </c>
      <c r="B44" s="18" t="s">
        <v>162</v>
      </c>
      <c r="C44" s="23" t="s">
        <v>163</v>
      </c>
      <c r="D44" s="24" t="s">
        <v>89</v>
      </c>
      <c r="E44" s="1">
        <v>40878</v>
      </c>
      <c r="F44" s="10">
        <v>9780415998581</v>
      </c>
      <c r="G44" s="2">
        <v>225</v>
      </c>
      <c r="H44" s="4">
        <v>160</v>
      </c>
      <c r="I44" s="31">
        <f t="shared" si="1"/>
        <v>155.696</v>
      </c>
      <c r="J44" s="13">
        <v>110</v>
      </c>
      <c r="K44" s="31">
        <f t="shared" si="2"/>
        <v>171.468</v>
      </c>
      <c r="L44" s="32">
        <v>189.46</v>
      </c>
      <c r="M44" s="4">
        <v>128</v>
      </c>
      <c r="N44" s="31">
        <f t="shared" si="0"/>
        <v>124.5568</v>
      </c>
      <c r="O44" s="13">
        <v>73.15</v>
      </c>
      <c r="P44" s="31">
        <f t="shared" si="3"/>
        <v>114.02622000000001</v>
      </c>
      <c r="Q44" s="11" t="s">
        <v>58</v>
      </c>
      <c r="R44" s="11" t="s">
        <v>58</v>
      </c>
      <c r="S44" s="25">
        <v>263.5</v>
      </c>
      <c r="T44" s="31">
        <f t="shared" si="11"/>
        <v>256.41185</v>
      </c>
      <c r="U44" s="19">
        <v>41192</v>
      </c>
      <c r="W44" s="40">
        <f t="shared" si="4"/>
        <v>0.44512383105539</v>
      </c>
      <c r="X44" s="40">
        <f t="shared" si="9"/>
        <v>0.3121981944152845</v>
      </c>
      <c r="Y44" s="40">
        <f t="shared" si="5"/>
        <v>0.5210731168430789</v>
      </c>
      <c r="Z44" s="40">
        <f t="shared" si="6"/>
        <v>0.661547668597626</v>
      </c>
      <c r="AC44" s="40"/>
      <c r="AD44" s="40"/>
    </row>
    <row r="45" spans="1:30" ht="25.5">
      <c r="A45" s="18" t="s">
        <v>18</v>
      </c>
      <c r="B45" s="18" t="s">
        <v>164</v>
      </c>
      <c r="C45" s="23" t="s">
        <v>165</v>
      </c>
      <c r="D45" s="24" t="s">
        <v>166</v>
      </c>
      <c r="E45" s="1">
        <v>41153</v>
      </c>
      <c r="F45" s="10">
        <v>9780752467344</v>
      </c>
      <c r="G45" s="15" t="s">
        <v>167</v>
      </c>
      <c r="H45" s="4">
        <v>34.95</v>
      </c>
      <c r="I45" s="31">
        <f t="shared" si="1"/>
        <v>34.009845</v>
      </c>
      <c r="J45" s="13">
        <v>20</v>
      </c>
      <c r="K45" s="31">
        <f t="shared" si="2"/>
        <v>31.176</v>
      </c>
      <c r="L45" s="32">
        <v>39.99</v>
      </c>
      <c r="M45" s="4">
        <v>29.15</v>
      </c>
      <c r="N45" s="31">
        <f t="shared" si="0"/>
        <v>28.365864999999996</v>
      </c>
      <c r="O45" s="13">
        <v>9</v>
      </c>
      <c r="P45" s="31">
        <f t="shared" si="3"/>
        <v>14.0292</v>
      </c>
      <c r="Q45" s="11" t="s">
        <v>167</v>
      </c>
      <c r="R45" s="11" t="s">
        <v>58</v>
      </c>
      <c r="S45" s="25">
        <v>36.44</v>
      </c>
      <c r="T45" s="31">
        <f t="shared" si="11"/>
        <v>35.459764</v>
      </c>
      <c r="U45" s="19">
        <v>41192</v>
      </c>
      <c r="W45" s="40"/>
      <c r="Y45" s="40">
        <f t="shared" si="5"/>
        <v>0.4097930734705255</v>
      </c>
      <c r="Z45" s="40">
        <f t="shared" si="6"/>
        <v>1.8504832777350102</v>
      </c>
      <c r="AC45" s="40"/>
      <c r="AD45" s="40"/>
    </row>
    <row r="46" spans="1:30" ht="25.5">
      <c r="A46" s="18" t="s">
        <v>18</v>
      </c>
      <c r="B46" s="18" t="s">
        <v>168</v>
      </c>
      <c r="C46" s="23" t="s">
        <v>169</v>
      </c>
      <c r="D46" s="24" t="s">
        <v>170</v>
      </c>
      <c r="E46" s="1">
        <v>41153</v>
      </c>
      <c r="F46" s="10">
        <v>9780720613490</v>
      </c>
      <c r="G46" s="2">
        <v>29.99</v>
      </c>
      <c r="H46" s="4">
        <v>23.95</v>
      </c>
      <c r="I46" s="31">
        <f t="shared" si="1"/>
        <v>23.305744999999998</v>
      </c>
      <c r="J46" s="13">
        <v>14.99</v>
      </c>
      <c r="K46" s="31">
        <f t="shared" si="2"/>
        <v>23.366412</v>
      </c>
      <c r="L46" s="32">
        <v>17.37</v>
      </c>
      <c r="M46" s="4">
        <v>9.99</v>
      </c>
      <c r="N46" s="31">
        <f t="shared" si="0"/>
        <v>9.721269</v>
      </c>
      <c r="O46" s="13">
        <v>9.43</v>
      </c>
      <c r="P46" s="31">
        <f t="shared" si="3"/>
        <v>14.699484</v>
      </c>
      <c r="Q46" s="11">
        <v>17.99</v>
      </c>
      <c r="R46" s="11" t="s">
        <v>58</v>
      </c>
      <c r="S46" s="25">
        <v>16.03</v>
      </c>
      <c r="T46" s="31">
        <f t="shared" si="11"/>
        <v>15.598793</v>
      </c>
      <c r="U46" s="19">
        <v>41192</v>
      </c>
      <c r="W46" s="40">
        <f t="shared" si="4"/>
        <v>0.2868071799464038</v>
      </c>
      <c r="X46" s="40">
        <f t="shared" si="9"/>
        <v>0.2834661992607166</v>
      </c>
      <c r="Y46" s="40">
        <f t="shared" si="5"/>
        <v>0.7868037598794975</v>
      </c>
      <c r="Z46" s="40">
        <f t="shared" si="6"/>
        <v>0.18167413223484585</v>
      </c>
      <c r="AA46" s="40">
        <f t="shared" si="7"/>
        <v>0.8505814415792834</v>
      </c>
      <c r="AB46" s="40">
        <f t="shared" si="8"/>
        <v>0.2238524835293536</v>
      </c>
      <c r="AC46" s="40"/>
      <c r="AD46" s="40"/>
    </row>
    <row r="47" spans="1:30" ht="25.5">
      <c r="A47" s="18" t="s">
        <v>17</v>
      </c>
      <c r="B47" s="18" t="s">
        <v>171</v>
      </c>
      <c r="C47" s="23" t="s">
        <v>172</v>
      </c>
      <c r="D47" s="24" t="s">
        <v>80</v>
      </c>
      <c r="E47" s="1">
        <v>37530</v>
      </c>
      <c r="F47" t="s">
        <v>173</v>
      </c>
      <c r="G47" s="2">
        <v>12.95</v>
      </c>
      <c r="H47" s="4">
        <v>10.99</v>
      </c>
      <c r="I47" s="31">
        <f t="shared" si="1"/>
        <v>10.694369</v>
      </c>
      <c r="J47" s="13">
        <v>8.96</v>
      </c>
      <c r="K47" s="31">
        <f t="shared" si="2"/>
        <v>13.966848</v>
      </c>
      <c r="L47" s="32">
        <v>8.65</v>
      </c>
      <c r="M47" s="4">
        <v>6.39</v>
      </c>
      <c r="N47" s="31">
        <f t="shared" si="0"/>
        <v>6.218108999999999</v>
      </c>
      <c r="O47" s="13">
        <v>4.45</v>
      </c>
      <c r="P47" s="31">
        <f t="shared" si="3"/>
        <v>6.93666</v>
      </c>
      <c r="Q47" s="11" t="s">
        <v>167</v>
      </c>
      <c r="R47" s="11">
        <v>23.09</v>
      </c>
      <c r="S47" s="25" t="s">
        <v>182</v>
      </c>
      <c r="T47" s="34"/>
      <c r="U47" s="19">
        <v>41192</v>
      </c>
      <c r="W47" s="40">
        <f t="shared" si="4"/>
        <v>0.2109176333825773</v>
      </c>
      <c r="X47" s="40">
        <f t="shared" si="9"/>
        <v>-0.07280440082114459</v>
      </c>
      <c r="Y47" s="40">
        <f t="shared" si="5"/>
        <v>0.3910981618366616</v>
      </c>
      <c r="Z47" s="40">
        <f t="shared" si="6"/>
        <v>0.24699783469277725</v>
      </c>
      <c r="AC47" s="40"/>
      <c r="AD47" s="40"/>
    </row>
    <row r="48" spans="1:30" ht="38.25">
      <c r="A48" s="18" t="s">
        <v>17</v>
      </c>
      <c r="B48" s="18" t="s">
        <v>174</v>
      </c>
      <c r="C48" s="23" t="s">
        <v>175</v>
      </c>
      <c r="D48" s="24" t="s">
        <v>177</v>
      </c>
      <c r="E48" s="1">
        <v>41153</v>
      </c>
      <c r="F48" t="s">
        <v>176</v>
      </c>
      <c r="G48" s="2">
        <v>20.95</v>
      </c>
      <c r="H48" s="4">
        <v>14.99</v>
      </c>
      <c r="I48" s="31">
        <f t="shared" si="1"/>
        <v>14.586769</v>
      </c>
      <c r="J48" s="13">
        <v>8.99</v>
      </c>
      <c r="K48" s="31">
        <f t="shared" si="2"/>
        <v>14.013612</v>
      </c>
      <c r="L48" s="32">
        <v>16.49</v>
      </c>
      <c r="M48" s="4">
        <v>9.99</v>
      </c>
      <c r="N48" s="31">
        <f t="shared" si="0"/>
        <v>9.721269</v>
      </c>
      <c r="O48" s="13">
        <v>6.21</v>
      </c>
      <c r="P48" s="31">
        <f t="shared" si="3"/>
        <v>9.680147999999999</v>
      </c>
      <c r="Q48" s="11">
        <v>9.99</v>
      </c>
      <c r="R48" s="25">
        <v>14.44</v>
      </c>
      <c r="S48" s="25">
        <v>14.99</v>
      </c>
      <c r="T48" s="31">
        <f>S48*$C$53</f>
        <v>14.586769</v>
      </c>
      <c r="U48" s="19">
        <v>41192</v>
      </c>
      <c r="W48" s="40">
        <f t="shared" si="4"/>
        <v>0.4362330684745881</v>
      </c>
      <c r="X48" s="40">
        <f t="shared" si="9"/>
        <v>0.4949750285650836</v>
      </c>
      <c r="Y48" s="40">
        <f t="shared" si="5"/>
        <v>0.6962805987572198</v>
      </c>
      <c r="Z48" s="40">
        <f t="shared" si="6"/>
        <v>0.7034863516549541</v>
      </c>
      <c r="AA48" s="40">
        <f t="shared" si="7"/>
        <v>0.027643613194944017</v>
      </c>
      <c r="AB48" s="40">
        <f t="shared" si="8"/>
        <v>0.03200901473820461</v>
      </c>
      <c r="AC48" s="40"/>
      <c r="AD48" s="40"/>
    </row>
    <row r="49" spans="1:30" ht="25.5">
      <c r="A49" s="18" t="s">
        <v>18</v>
      </c>
      <c r="B49" s="18" t="s">
        <v>179</v>
      </c>
      <c r="C49" s="23" t="s">
        <v>178</v>
      </c>
      <c r="D49" s="24" t="s">
        <v>178</v>
      </c>
      <c r="E49" s="1">
        <v>41153</v>
      </c>
      <c r="F49" t="s">
        <v>181</v>
      </c>
      <c r="G49" s="2">
        <v>45.99</v>
      </c>
      <c r="H49" s="4">
        <v>29.99</v>
      </c>
      <c r="I49" s="31">
        <f t="shared" si="1"/>
        <v>29.183268999999996</v>
      </c>
      <c r="J49" s="13">
        <v>17.99</v>
      </c>
      <c r="K49" s="31">
        <f t="shared" si="2"/>
        <v>28.042811999999998</v>
      </c>
      <c r="L49" s="32" t="s">
        <v>182</v>
      </c>
      <c r="M49" s="4">
        <v>14.29</v>
      </c>
      <c r="N49" s="31">
        <f t="shared" si="0"/>
        <v>13.905598999999999</v>
      </c>
      <c r="O49" s="13">
        <v>10.88</v>
      </c>
      <c r="P49" s="31">
        <f t="shared" si="3"/>
        <v>16.959744</v>
      </c>
      <c r="Q49" s="11">
        <v>36.99</v>
      </c>
      <c r="R49" s="11">
        <v>28.89</v>
      </c>
      <c r="S49" s="25" t="s">
        <v>58</v>
      </c>
      <c r="T49" s="34"/>
      <c r="U49" s="19">
        <v>41192</v>
      </c>
      <c r="W49" s="40">
        <f t="shared" si="4"/>
        <v>0.5759029600145209</v>
      </c>
      <c r="X49" s="40">
        <f t="shared" si="9"/>
        <v>0.6399924515415931</v>
      </c>
      <c r="Y49" s="40"/>
      <c r="AA49" s="40">
        <f t="shared" si="7"/>
        <v>1.6600795837705378</v>
      </c>
      <c r="AB49" s="40">
        <f t="shared" si="8"/>
        <v>1.1810470724086404</v>
      </c>
      <c r="AC49" s="40"/>
      <c r="AD49" s="40"/>
    </row>
    <row r="50" spans="1:30" ht="25.5">
      <c r="A50" s="18" t="s">
        <v>18</v>
      </c>
      <c r="B50" s="18" t="s">
        <v>183</v>
      </c>
      <c r="C50" s="23" t="s">
        <v>184</v>
      </c>
      <c r="D50" s="24" t="s">
        <v>80</v>
      </c>
      <c r="E50" s="1">
        <v>39904</v>
      </c>
      <c r="F50" t="s">
        <v>185</v>
      </c>
      <c r="G50" s="2">
        <v>34.95</v>
      </c>
      <c r="H50" s="4">
        <v>26.95</v>
      </c>
      <c r="I50" s="31">
        <f t="shared" si="1"/>
        <v>26.225044999999998</v>
      </c>
      <c r="J50" s="13">
        <v>16.84</v>
      </c>
      <c r="K50" s="31">
        <f t="shared" si="2"/>
        <v>26.250192</v>
      </c>
      <c r="L50" s="32">
        <v>19.95</v>
      </c>
      <c r="M50" s="4">
        <v>12.65</v>
      </c>
      <c r="N50" s="31">
        <f t="shared" si="0"/>
        <v>12.309715</v>
      </c>
      <c r="O50" s="13">
        <v>12.58</v>
      </c>
      <c r="P50" s="31">
        <f t="shared" si="3"/>
        <v>19.609704</v>
      </c>
      <c r="Q50" s="11">
        <v>10.99</v>
      </c>
      <c r="R50" s="11">
        <v>18.13</v>
      </c>
      <c r="S50" s="25" t="s">
        <v>58</v>
      </c>
      <c r="T50" s="34"/>
      <c r="U50" s="19">
        <v>41192</v>
      </c>
      <c r="W50" s="40">
        <f t="shared" si="4"/>
        <v>0.33269552063685714</v>
      </c>
      <c r="X50" s="40">
        <f t="shared" si="9"/>
        <v>0.3314188330508212</v>
      </c>
      <c r="Y50" s="40">
        <f t="shared" si="5"/>
        <v>0.6206711528252278</v>
      </c>
      <c r="Z50" s="40">
        <f t="shared" si="6"/>
        <v>0.017353449088267636</v>
      </c>
      <c r="AA50" s="40">
        <f t="shared" si="7"/>
        <v>-0.10720922458399729</v>
      </c>
      <c r="AB50" s="40">
        <f t="shared" si="8"/>
        <v>-0.43956318769523495</v>
      </c>
      <c r="AC50" s="40"/>
      <c r="AD50" s="40"/>
    </row>
    <row r="51" spans="22:30" ht="12.75">
      <c r="V51" s="8" t="s">
        <v>218</v>
      </c>
      <c r="W51" s="41">
        <f aca="true" t="shared" si="12" ref="W51:AB51">AVERAGE(W3:W50)</f>
        <v>0.5806065706327668</v>
      </c>
      <c r="X51" s="41">
        <f t="shared" si="12"/>
        <v>0.4383822161319696</v>
      </c>
      <c r="Y51" s="41">
        <f t="shared" si="12"/>
        <v>0.6076721399611446</v>
      </c>
      <c r="Z51" s="41">
        <f t="shared" si="12"/>
        <v>0.7585038669002068</v>
      </c>
      <c r="AA51" s="41">
        <f t="shared" si="12"/>
        <v>0.2781076943243813</v>
      </c>
      <c r="AB51" s="41">
        <f t="shared" si="12"/>
        <v>0.4970877311629272</v>
      </c>
      <c r="AC51" s="41"/>
      <c r="AD51" s="41"/>
    </row>
    <row r="52" spans="2:22" ht="25.5">
      <c r="B52" s="8" t="s">
        <v>212</v>
      </c>
      <c r="C52" s="23">
        <v>1.5588</v>
      </c>
      <c r="V52" s="18"/>
    </row>
    <row r="53" spans="2:23" ht="25.5">
      <c r="B53" s="8" t="s">
        <v>211</v>
      </c>
      <c r="C53" s="23">
        <v>0.9731</v>
      </c>
      <c r="V53" s="8" t="s">
        <v>219</v>
      </c>
      <c r="W53" s="43">
        <f>AVERAGE(W2:X50)</f>
        <v>0.511040310279116</v>
      </c>
    </row>
    <row r="54" spans="22:23" ht="63.75">
      <c r="V54" s="8" t="s">
        <v>223</v>
      </c>
      <c r="W54" s="43">
        <f>AVERAGE(Y2:Z50)</f>
        <v>0.6727629631553836</v>
      </c>
    </row>
    <row r="55" spans="2:23" ht="89.25">
      <c r="B55" s="8" t="s">
        <v>202</v>
      </c>
      <c r="V55" s="8" t="s">
        <v>222</v>
      </c>
      <c r="W55" s="43">
        <f>AVERAGE(AA2:AB50)</f>
        <v>0.3805309756536864</v>
      </c>
    </row>
    <row r="56" spans="22:23" ht="76.5">
      <c r="V56" s="8" t="s">
        <v>224</v>
      </c>
      <c r="W56" s="43">
        <f>AVERAGE(Y2:AB50)</f>
        <v>0.5380622814163203</v>
      </c>
    </row>
    <row r="57" spans="2:23" ht="38.25">
      <c r="B57" s="8" t="s">
        <v>143</v>
      </c>
      <c r="V57" s="8" t="s">
        <v>225</v>
      </c>
      <c r="W57" s="43">
        <f>W51</f>
        <v>0.5806065706327668</v>
      </c>
    </row>
    <row r="58" spans="1:23" ht="63.75">
      <c r="A58" s="21" t="s">
        <v>193</v>
      </c>
      <c r="B58" s="8" t="s">
        <v>144</v>
      </c>
      <c r="C58" s="28" t="s">
        <v>145</v>
      </c>
      <c r="E58" s="27"/>
      <c r="V58" s="8" t="s">
        <v>226</v>
      </c>
      <c r="W58" s="43">
        <f>AVERAGE(Y2:Y50,AA2:AA50)</f>
        <v>0.4410353283531858</v>
      </c>
    </row>
    <row r="59" spans="1:3" ht="25.5">
      <c r="A59" s="18" t="s">
        <v>146</v>
      </c>
      <c r="B59" s="8" t="s">
        <v>180</v>
      </c>
      <c r="C59" s="28" t="s">
        <v>186</v>
      </c>
    </row>
    <row r="60" spans="1:3" ht="25.5">
      <c r="A60" s="18" t="s">
        <v>187</v>
      </c>
      <c r="B60" s="8" t="s">
        <v>189</v>
      </c>
      <c r="C60" s="28" t="s">
        <v>188</v>
      </c>
    </row>
    <row r="61" spans="1:3" ht="25.5">
      <c r="A61" s="18" t="s">
        <v>192</v>
      </c>
      <c r="B61" s="8" t="s">
        <v>191</v>
      </c>
      <c r="C61" s="28" t="s">
        <v>190</v>
      </c>
    </row>
    <row r="62" spans="1:3" ht="25.5">
      <c r="A62" s="18" t="s">
        <v>200</v>
      </c>
      <c r="B62" s="8" t="s">
        <v>180</v>
      </c>
      <c r="C62" s="28" t="s">
        <v>186</v>
      </c>
    </row>
    <row r="63" spans="1:3" ht="25.5">
      <c r="A63" s="18" t="s">
        <v>207</v>
      </c>
      <c r="B63" s="8" t="s">
        <v>201</v>
      </c>
      <c r="C63" s="28" t="s">
        <v>188</v>
      </c>
    </row>
    <row r="64" spans="1:3" ht="25.5">
      <c r="A64" s="18" t="s">
        <v>208</v>
      </c>
      <c r="B64" s="8" t="s">
        <v>194</v>
      </c>
      <c r="C64" s="23" t="s">
        <v>198</v>
      </c>
    </row>
    <row r="65" spans="1:4" ht="63.75">
      <c r="A65" s="18" t="s">
        <v>195</v>
      </c>
      <c r="B65" s="8" t="s">
        <v>196</v>
      </c>
      <c r="C65" s="23" t="s">
        <v>197</v>
      </c>
      <c r="D65" s="24" t="s">
        <v>203</v>
      </c>
    </row>
    <row r="66" spans="1:3" ht="12.75">
      <c r="A66" s="18" t="s">
        <v>199</v>
      </c>
      <c r="B66" s="8" t="s">
        <v>199</v>
      </c>
      <c r="C66" s="23" t="s">
        <v>197</v>
      </c>
    </row>
  </sheetData>
  <sheetProtection/>
  <hyperlinks>
    <hyperlink ref="C58" r:id="rId1" display="http://0-www.booksinprint2.com.henrietta.slwa.wa.gov.au/HomePage.aspx"/>
    <hyperlink ref="C59" r:id="rId2" display="http://www.amazon.com"/>
    <hyperlink ref="C60" r:id="rId3" display="http://www.amazon.co.uk"/>
    <hyperlink ref="C61" r:id="rId4" display="http://www.ebooks.com"/>
    <hyperlink ref="C62" r:id="rId5" display="http://www.amazon.com"/>
    <hyperlink ref="C63" r:id="rId6" display="http://www.amazon.co.uk"/>
  </hyperlinks>
  <printOptions gridLines="1"/>
  <pageMargins left="0.75" right="0.75" top="1" bottom="1" header="0.5" footer="0.5"/>
  <pageSetup fitToHeight="2" fitToWidth="1" horizontalDpi="600" verticalDpi="600" orientation="landscape" paperSize="9" scale="43"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greynold</dc:creator>
  <cp:keywords/>
  <dc:description/>
  <cp:lastModifiedBy>PerrynW</cp:lastModifiedBy>
  <cp:lastPrinted>2012-10-11T06:15:52Z</cp:lastPrinted>
  <dcterms:created xsi:type="dcterms:W3CDTF">2012-10-08T05:33:33Z</dcterms:created>
  <dcterms:modified xsi:type="dcterms:W3CDTF">2012-10-15T03:23:24Z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-1249570257</vt:i4>
  </property>
  <property fmtid="{D5CDD505-2E9C-101B-9397-08002B2CF9AE}" pid="3" name="_NewReviewCycle">
    <vt:lpwstr/>
  </property>
  <property fmtid="{D5CDD505-2E9C-101B-9397-08002B2CF9AE}" pid="4" name="_EmailSubject">
    <vt:lpwstr>ebook/print price comparison [SEC=UNCLASSIFIED]</vt:lpwstr>
  </property>
  <property fmtid="{D5CDD505-2E9C-101B-9397-08002B2CF9AE}" pid="5" name="_AuthorEmail">
    <vt:lpwstr>Aaron.Maras@TREASURY.GOV.AU</vt:lpwstr>
  </property>
  <property fmtid="{D5CDD505-2E9C-101B-9397-08002B2CF9AE}" pid="6" name="_AuthorEmailDisplayName">
    <vt:lpwstr>Maras, Aaron</vt:lpwstr>
  </property>
  <property fmtid="{D5CDD505-2E9C-101B-9397-08002B2CF9AE}" pid="7" name="_ReviewingToolsShownOnce">
    <vt:lpwstr/>
  </property>
</Properties>
</file>